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0" yWindow="0" windowWidth="28800" windowHeight="16080" tabRatio="500" activeTab="5"/>
  </bookViews>
  <sheets>
    <sheet name="JG 5" sheetId="1" r:id="rId1"/>
    <sheet name="JG 6" sheetId="2" r:id="rId2"/>
    <sheet name="JG 7" sheetId="3" r:id="rId3"/>
    <sheet name="JG 8" sheetId="4" r:id="rId4"/>
    <sheet name="JG 9" sheetId="5" r:id="rId5"/>
    <sheet name="JG 10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D184" i="6"/>
  <c r="C184" i="6"/>
  <c r="F182" i="6"/>
  <c r="E182" i="6"/>
  <c r="D182" i="6"/>
  <c r="C182" i="6"/>
  <c r="F180" i="6"/>
  <c r="E180" i="6"/>
  <c r="D180" i="6"/>
  <c r="C180" i="6"/>
  <c r="F178" i="6"/>
  <c r="E178" i="6"/>
  <c r="D178" i="6"/>
  <c r="C178" i="6"/>
  <c r="F176" i="6"/>
  <c r="E176" i="6"/>
  <c r="F174" i="6"/>
  <c r="E174" i="6"/>
  <c r="D174" i="6"/>
  <c r="C174" i="6"/>
  <c r="F172" i="6"/>
  <c r="E172" i="6"/>
  <c r="D172" i="6"/>
  <c r="C172" i="6"/>
  <c r="F170" i="6"/>
  <c r="E170" i="6"/>
  <c r="D170" i="6"/>
  <c r="C170" i="6"/>
  <c r="F168" i="6"/>
  <c r="E168" i="6"/>
  <c r="D168" i="6"/>
  <c r="C168" i="6"/>
  <c r="F166" i="6"/>
  <c r="E166" i="6"/>
  <c r="D166" i="6"/>
  <c r="C166" i="6"/>
  <c r="F164" i="6"/>
  <c r="E164" i="6"/>
  <c r="D164" i="6"/>
  <c r="C164" i="6"/>
  <c r="F162" i="6"/>
  <c r="E162" i="6"/>
  <c r="D162" i="6"/>
  <c r="C16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F180" i="5"/>
  <c r="E180" i="5"/>
  <c r="D180" i="5"/>
  <c r="C180" i="5"/>
  <c r="H178" i="5"/>
  <c r="G178" i="5"/>
  <c r="F178" i="5"/>
  <c r="E178" i="5"/>
  <c r="D178" i="5"/>
  <c r="C178" i="5"/>
  <c r="F176" i="5"/>
  <c r="E176" i="5"/>
  <c r="D176" i="5"/>
  <c r="C176" i="5"/>
  <c r="F174" i="5"/>
  <c r="E174" i="5"/>
  <c r="D174" i="5"/>
  <c r="C174" i="5"/>
  <c r="F172" i="5"/>
  <c r="E172" i="5"/>
  <c r="D172" i="5"/>
  <c r="C172" i="5"/>
  <c r="F170" i="5"/>
  <c r="E170" i="5"/>
  <c r="D170" i="5"/>
  <c r="C170" i="5"/>
  <c r="F168" i="5"/>
  <c r="E168" i="5"/>
  <c r="D168" i="5"/>
  <c r="C168" i="5"/>
  <c r="H166" i="5"/>
  <c r="G166" i="5"/>
  <c r="F166" i="5"/>
  <c r="E166" i="5"/>
  <c r="D166" i="5"/>
  <c r="C166" i="5"/>
  <c r="H164" i="5"/>
  <c r="G164" i="5"/>
  <c r="F164" i="5"/>
  <c r="E164" i="5"/>
  <c r="D164" i="5"/>
  <c r="C164" i="5"/>
  <c r="H162" i="5"/>
  <c r="G162" i="5"/>
  <c r="F162" i="5"/>
  <c r="E162" i="5"/>
  <c r="D162" i="5"/>
  <c r="C16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F181" i="4"/>
  <c r="E181" i="4"/>
  <c r="D181" i="4"/>
  <c r="C181" i="4"/>
  <c r="F179" i="4"/>
  <c r="E179" i="4"/>
  <c r="D179" i="4"/>
  <c r="C179" i="4"/>
  <c r="F177" i="4"/>
  <c r="E177" i="4"/>
  <c r="D177" i="4"/>
  <c r="C177" i="4"/>
  <c r="F175" i="4"/>
  <c r="E175" i="4"/>
  <c r="D175" i="4"/>
  <c r="C175" i="4"/>
  <c r="F173" i="4"/>
  <c r="E173" i="4"/>
  <c r="D173" i="4"/>
  <c r="C173" i="4"/>
  <c r="F171" i="4"/>
  <c r="E171" i="4"/>
  <c r="D171" i="4"/>
  <c r="C171" i="4"/>
  <c r="F169" i="4"/>
  <c r="E169" i="4"/>
  <c r="D169" i="4"/>
  <c r="C169" i="4"/>
  <c r="F167" i="4"/>
  <c r="E167" i="4"/>
  <c r="D167" i="4"/>
  <c r="C16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G186" i="3"/>
  <c r="F186" i="3"/>
  <c r="E186" i="3"/>
  <c r="D186" i="3"/>
  <c r="C186" i="3"/>
  <c r="G184" i="3"/>
  <c r="F184" i="3"/>
  <c r="E184" i="3"/>
  <c r="D184" i="3"/>
  <c r="C184" i="3"/>
  <c r="G182" i="3"/>
  <c r="F182" i="3"/>
  <c r="E182" i="3"/>
  <c r="D182" i="3"/>
  <c r="C182" i="3"/>
  <c r="G180" i="3"/>
  <c r="F180" i="3"/>
  <c r="E180" i="3"/>
  <c r="D180" i="3"/>
  <c r="C180" i="3"/>
  <c r="G178" i="3"/>
  <c r="F178" i="3"/>
  <c r="E178" i="3"/>
  <c r="D178" i="3"/>
  <c r="C178" i="3"/>
  <c r="G176" i="3"/>
  <c r="F176" i="3"/>
  <c r="E176" i="3"/>
  <c r="D176" i="3"/>
  <c r="C176" i="3"/>
  <c r="G174" i="3"/>
  <c r="F174" i="3"/>
  <c r="E174" i="3"/>
  <c r="D174" i="3"/>
  <c r="C174" i="3"/>
  <c r="G172" i="3"/>
  <c r="F172" i="3"/>
  <c r="E172" i="3"/>
  <c r="D172" i="3"/>
  <c r="C172" i="3"/>
  <c r="G170" i="3"/>
  <c r="F170" i="3"/>
  <c r="E170" i="3"/>
  <c r="D170" i="3"/>
  <c r="C170" i="3"/>
  <c r="G168" i="3"/>
  <c r="F168" i="3"/>
  <c r="E168" i="3"/>
  <c r="D168" i="3"/>
  <c r="C168" i="3"/>
  <c r="G166" i="3"/>
  <c r="F166" i="3"/>
  <c r="E166" i="3"/>
  <c r="D166" i="3"/>
  <c r="C16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G184" i="2"/>
  <c r="F184" i="2"/>
  <c r="E184" i="2"/>
  <c r="D184" i="2"/>
  <c r="C184" i="2"/>
  <c r="G182" i="2"/>
  <c r="F182" i="2"/>
  <c r="E182" i="2"/>
  <c r="D182" i="2"/>
  <c r="C182" i="2"/>
  <c r="G180" i="2"/>
  <c r="F180" i="2"/>
  <c r="E180" i="2"/>
  <c r="D180" i="2"/>
  <c r="C180" i="2"/>
  <c r="G178" i="2"/>
  <c r="F178" i="2"/>
  <c r="E178" i="2"/>
  <c r="D178" i="2"/>
  <c r="C178" i="2"/>
  <c r="G176" i="2"/>
  <c r="F176" i="2"/>
  <c r="E176" i="2"/>
  <c r="D176" i="2"/>
  <c r="C176" i="2"/>
  <c r="G174" i="2"/>
  <c r="F174" i="2"/>
  <c r="E174" i="2"/>
  <c r="D174" i="2"/>
  <c r="C174" i="2"/>
  <c r="G172" i="2"/>
  <c r="F172" i="2"/>
  <c r="E172" i="2"/>
  <c r="D172" i="2"/>
  <c r="C172" i="2"/>
  <c r="G170" i="2"/>
  <c r="F170" i="2"/>
  <c r="E170" i="2"/>
  <c r="D170" i="2"/>
  <c r="C170" i="2"/>
  <c r="G168" i="2"/>
  <c r="F168" i="2"/>
  <c r="E168" i="2"/>
  <c r="D168" i="2"/>
  <c r="C168" i="2"/>
  <c r="G166" i="2"/>
  <c r="F166" i="2"/>
  <c r="E166" i="2"/>
  <c r="D166" i="2"/>
  <c r="C166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G174" i="1"/>
  <c r="F174" i="1"/>
  <c r="E174" i="1"/>
  <c r="D174" i="1"/>
  <c r="C174" i="1"/>
  <c r="G172" i="1"/>
  <c r="F172" i="1"/>
  <c r="E172" i="1"/>
  <c r="D172" i="1"/>
  <c r="C172" i="1"/>
  <c r="G170" i="1"/>
  <c r="F170" i="1"/>
  <c r="E170" i="1"/>
  <c r="D170" i="1"/>
  <c r="C170" i="1"/>
  <c r="G168" i="1"/>
  <c r="F168" i="1"/>
  <c r="E168" i="1"/>
  <c r="D168" i="1"/>
  <c r="C168" i="1"/>
  <c r="G166" i="1"/>
  <c r="F166" i="1"/>
  <c r="E166" i="1"/>
  <c r="D166" i="1"/>
  <c r="C166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scheme val="minor"/>
          </rPr>
          <t xml:space="preserve">
KRB:
Für jeden Jahrgang gibt es ein Tabellenblatt
alle schriftlichen Lernerfolgskontrollen sind bereits zentral entsprechend der Richtlinien gesetzt worden, dabei wurde auf bestmögliche Verteilung der Belastung aus SuS-Sicht geachtet
Kollegen/-innen, die einen Termin nicht einhalten können, melden sich bitte zeitnah beim Beauftragten für den Klassenarbeit- und Klausurenplan.
</t>
        </r>
      </text>
    </comment>
  </commentList>
</comments>
</file>

<file path=xl/sharedStrings.xml><?xml version="1.0" encoding="utf-8"?>
<sst xmlns="http://schemas.openxmlformats.org/spreadsheetml/2006/main" count="1706" uniqueCount="108">
  <si>
    <t>2025</t>
  </si>
  <si>
    <t>5a</t>
  </si>
  <si>
    <t>5b</t>
  </si>
  <si>
    <t>5c</t>
  </si>
  <si>
    <t>5d</t>
  </si>
  <si>
    <t>5e</t>
  </si>
  <si>
    <t>!!! LIES MICH !!!</t>
  </si>
  <si>
    <t>An den hier eingetragenen religiösen Feiertagen muss den Schülern die Teilnahme an einem Gottesdienst ermöglicht werden.</t>
  </si>
  <si>
    <t>Energiedet. 4.</t>
  </si>
  <si>
    <t>Rosch Haschana</t>
  </si>
  <si>
    <t>Jom Kippur</t>
  </si>
  <si>
    <t>Tag der Deutschen Einheit</t>
  </si>
  <si>
    <t>GTK</t>
  </si>
  <si>
    <t>Studientag</t>
  </si>
  <si>
    <t>Deutsch</t>
  </si>
  <si>
    <t xml:space="preserve">Sukkoth </t>
  </si>
  <si>
    <t>SR</t>
  </si>
  <si>
    <t>Mathe</t>
  </si>
  <si>
    <t>KERMIT</t>
  </si>
  <si>
    <t>MTT</t>
  </si>
  <si>
    <t>Schemini Azareth</t>
  </si>
  <si>
    <t>Simchat Thora</t>
  </si>
  <si>
    <t>Herbstferien</t>
  </si>
  <si>
    <t>Reformationstag</t>
  </si>
  <si>
    <t>Allerheiligen</t>
  </si>
  <si>
    <t>Englisch</t>
  </si>
  <si>
    <t>VA</t>
  </si>
  <si>
    <t>Energiedet. 5.</t>
  </si>
  <si>
    <t>Nawi</t>
  </si>
  <si>
    <t>Buß- und Bettag</t>
  </si>
  <si>
    <t>Religion</t>
  </si>
  <si>
    <t>Geographie</t>
  </si>
  <si>
    <t>St. Nikolaus</t>
  </si>
  <si>
    <t>Exkursion</t>
  </si>
  <si>
    <t>Ferien</t>
  </si>
  <si>
    <t>1. Feiertag</t>
  </si>
  <si>
    <t>2. Feiertag</t>
  </si>
  <si>
    <t>Silvester</t>
  </si>
  <si>
    <t>Neujahr</t>
  </si>
  <si>
    <t>Heilige drei Könige</t>
  </si>
  <si>
    <t>Eintragung</t>
  </si>
  <si>
    <t>TdoT</t>
  </si>
  <si>
    <t>Zeugnisse</t>
  </si>
  <si>
    <t>Ferientag</t>
  </si>
  <si>
    <t>Kontrolle</t>
  </si>
  <si>
    <t>6a</t>
  </si>
  <si>
    <t>6b</t>
  </si>
  <si>
    <t>6c</t>
  </si>
  <si>
    <t>6d</t>
  </si>
  <si>
    <t>6e</t>
  </si>
  <si>
    <t>Keine KA</t>
  </si>
  <si>
    <t>VA, 1./2.</t>
  </si>
  <si>
    <t>Geschichte</t>
  </si>
  <si>
    <t>2. FS</t>
  </si>
  <si>
    <t>Franz</t>
  </si>
  <si>
    <t>Latein</t>
  </si>
  <si>
    <t>Spanisch</t>
  </si>
  <si>
    <t>Chinesisch</t>
  </si>
  <si>
    <t>Musik</t>
  </si>
  <si>
    <t>7a</t>
  </si>
  <si>
    <t>7b</t>
  </si>
  <si>
    <t>7c</t>
  </si>
  <si>
    <t>7d</t>
  </si>
  <si>
    <t>7e</t>
  </si>
  <si>
    <t>MedSc. 3–4</t>
  </si>
  <si>
    <t>sMARt-up 3–4</t>
  </si>
  <si>
    <t>Ausflug MedScouts</t>
  </si>
  <si>
    <t>sMARt-up/MedSc. 1–4</t>
  </si>
  <si>
    <t>Biologie</t>
  </si>
  <si>
    <t>Physik</t>
  </si>
  <si>
    <t>sMARt-up 1–4</t>
  </si>
  <si>
    <t>MedSc. 1–4</t>
  </si>
  <si>
    <t>uPP</t>
  </si>
  <si>
    <t>sMARt-up 3–6</t>
  </si>
  <si>
    <t>MedSc. 3–6</t>
  </si>
  <si>
    <t>sMARt-up/MedSc. 3–6</t>
  </si>
  <si>
    <t>Phil/Reli</t>
  </si>
  <si>
    <t>8a</t>
  </si>
  <si>
    <t>8b</t>
  </si>
  <si>
    <t>8c</t>
  </si>
  <si>
    <t>8d</t>
  </si>
  <si>
    <t>Energiedet. 6.</t>
  </si>
  <si>
    <t>8b, 4. Std. uPP</t>
  </si>
  <si>
    <t>2. FS (1./2.)</t>
  </si>
  <si>
    <t>Chemie</t>
  </si>
  <si>
    <t>PGW</t>
  </si>
  <si>
    <t xml:space="preserve">VA </t>
  </si>
  <si>
    <t>Wahlpfl. 3</t>
  </si>
  <si>
    <t>9a</t>
  </si>
  <si>
    <t>9b</t>
  </si>
  <si>
    <t>9c</t>
  </si>
  <si>
    <t>9d</t>
  </si>
  <si>
    <t>9e</t>
  </si>
  <si>
    <t>9f</t>
  </si>
  <si>
    <t>VA, 3./4.</t>
  </si>
  <si>
    <t>Exkursion 5–8</t>
  </si>
  <si>
    <t>10a</t>
  </si>
  <si>
    <t>10b</t>
  </si>
  <si>
    <t>10c</t>
  </si>
  <si>
    <t>10d</t>
  </si>
  <si>
    <t>Projekttag</t>
  </si>
  <si>
    <t>3./4.</t>
  </si>
  <si>
    <t>Veranstaltung</t>
  </si>
  <si>
    <t>sMARt-up/MSc. 1–4</t>
  </si>
  <si>
    <t>upP</t>
  </si>
  <si>
    <t>WP 3</t>
  </si>
  <si>
    <t>Ausfl. Scouts</t>
  </si>
  <si>
    <t>Ausfl. MScouts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</si>
</sst>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theme="1"/>
      <name val="Arial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  <font>
      <b/>
      <sz val="10"/>
      <color rgb="FFFF0000"/>
      <name val="Arial"/>
    </font>
    <font>
      <b/>
      <sz val="10"/>
      <color rgb="FF000000"/>
      <name val="Arial"/>
      <scheme val="minor"/>
    </font>
    <font>
      <b/>
      <sz val="10"/>
      <name val="Arial"/>
    </font>
    <font>
      <sz val="8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0C0C0"/>
        <bgColor rgb="FFC0C0C0"/>
      </patternFill>
    </fill>
    <fill>
      <patternFill patternType="solid">
        <fgColor rgb="FFFF9900"/>
        <bgColor rgb="FFFF9900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21FF06"/>
        <bgColor rgb="FF21FF06"/>
      </patternFill>
    </fill>
    <fill>
      <patternFill patternType="solid">
        <fgColor rgb="FFD99594"/>
        <bgColor rgb="FFD99594"/>
      </patternFill>
    </fill>
    <fill>
      <patternFill patternType="solid">
        <fgColor rgb="FFF8A2B6"/>
        <bgColor rgb="FFF8A2B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00"/>
      </patternFill>
    </fill>
    <fill>
      <patternFill patternType="solid">
        <fgColor rgb="FF21FF0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7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</cellXfs>
  <cellStyles count="373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Besuchter Link" xfId="268" builtinId="9" hidden="1"/>
    <cellStyle name="Besuchter Link" xfId="270" builtinId="9" hidden="1"/>
    <cellStyle name="Besuchter Link" xfId="272" builtinId="9" hidden="1"/>
    <cellStyle name="Besuchter Link" xfId="274" builtinId="9" hidden="1"/>
    <cellStyle name="Besuchter Link" xfId="276" builtinId="9" hidden="1"/>
    <cellStyle name="Besuchter Link" xfId="278" builtinId="9" hidden="1"/>
    <cellStyle name="Besuchter Link" xfId="280" builtinId="9" hidden="1"/>
    <cellStyle name="Besuchter Link" xfId="282" builtinId="9" hidden="1"/>
    <cellStyle name="Besuchter Link" xfId="284" builtinId="9" hidden="1"/>
    <cellStyle name="Besuchter Link" xfId="286" builtinId="9" hidden="1"/>
    <cellStyle name="Besuchter Link" xfId="288" builtinId="9" hidden="1"/>
    <cellStyle name="Besuchter Link" xfId="290" builtinId="9" hidden="1"/>
    <cellStyle name="Besuchter Link" xfId="292" builtinId="9" hidden="1"/>
    <cellStyle name="Besuchter Link" xfId="294" builtinId="9" hidden="1"/>
    <cellStyle name="Besuchter Link" xfId="296" builtinId="9" hidden="1"/>
    <cellStyle name="Besuchter Link" xfId="298" builtinId="9" hidden="1"/>
    <cellStyle name="Besuchter Link" xfId="300" builtinId="9" hidden="1"/>
    <cellStyle name="Besuchter Link" xfId="302" builtinId="9" hidden="1"/>
    <cellStyle name="Besuchter Link" xfId="304" builtinId="9" hidden="1"/>
    <cellStyle name="Besuchter Link" xfId="306" builtinId="9" hidden="1"/>
    <cellStyle name="Besuchter Link" xfId="308" builtinId="9" hidden="1"/>
    <cellStyle name="Besuchter Link" xfId="310" builtinId="9" hidden="1"/>
    <cellStyle name="Besuchter Link" xfId="312" builtinId="9" hidden="1"/>
    <cellStyle name="Besuchter Link" xfId="314" builtinId="9" hidden="1"/>
    <cellStyle name="Besuchter Link" xfId="316" builtinId="9" hidden="1"/>
    <cellStyle name="Besuchter Link" xfId="318" builtinId="9" hidden="1"/>
    <cellStyle name="Besuchter Link" xfId="320" builtinId="9" hidden="1"/>
    <cellStyle name="Besuchter Link" xfId="322" builtinId="9" hidden="1"/>
    <cellStyle name="Besuchter Link" xfId="324" builtinId="9" hidden="1"/>
    <cellStyle name="Besuchter Link" xfId="326" builtinId="9" hidden="1"/>
    <cellStyle name="Besuchter Link" xfId="328" builtinId="9" hidden="1"/>
    <cellStyle name="Besuchter Link" xfId="330" builtinId="9" hidden="1"/>
    <cellStyle name="Besuchter Link" xfId="332" builtinId="9" hidden="1"/>
    <cellStyle name="Besuchter Link" xfId="334" builtinId="9" hidden="1"/>
    <cellStyle name="Besuchter Link" xfId="336" builtinId="9" hidden="1"/>
    <cellStyle name="Besuchter Link" xfId="338" builtinId="9" hidden="1"/>
    <cellStyle name="Besuchter Link" xfId="340" builtinId="9" hidden="1"/>
    <cellStyle name="Besuchter Link" xfId="342" builtinId="9" hidden="1"/>
    <cellStyle name="Besuchter Link" xfId="344" builtinId="9" hidden="1"/>
    <cellStyle name="Besuchter Link" xfId="346" builtinId="9" hidden="1"/>
    <cellStyle name="Besuchter Link" xfId="348" builtinId="9" hidden="1"/>
    <cellStyle name="Besuchter Link" xfId="350" builtinId="9" hidden="1"/>
    <cellStyle name="Besuchter Link" xfId="352" builtinId="9" hidden="1"/>
    <cellStyle name="Besuchter Link" xfId="354" builtinId="9" hidden="1"/>
    <cellStyle name="Besuchter Link" xfId="356" builtinId="9" hidden="1"/>
    <cellStyle name="Besuchter Link" xfId="358" builtinId="9" hidden="1"/>
    <cellStyle name="Besuchter Link" xfId="360" builtinId="9" hidden="1"/>
    <cellStyle name="Besuchter Link" xfId="362" builtinId="9" hidden="1"/>
    <cellStyle name="Besuchter Link" xfId="364" builtinId="9" hidden="1"/>
    <cellStyle name="Besuchter Link" xfId="366" builtinId="9" hidden="1"/>
    <cellStyle name="Besuchter Link" xfId="368" builtinId="9" hidden="1"/>
    <cellStyle name="Besuchter Link" xfId="370" builtinId="9" hidden="1"/>
    <cellStyle name="Besuchter Link" xfId="37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Standard" xfId="0" builtinId="0"/>
  </cellStyles>
  <dxfs count="154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FFCC"/>
          <bgColor rgb="FFCCFFCC"/>
        </patternFill>
      </fill>
    </dxf>
    <dxf>
      <font>
        <color rgb="FF000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200" zoomScaleNormal="200" zoomScalePageLayoutView="200" workbookViewId="0">
      <pane ySplit="1" topLeftCell="A100" activePane="bottomLeft" state="frozen"/>
      <selection pane="bottomLeft" sqref="A1:H108"/>
    </sheetView>
  </sheetViews>
  <sheetFormatPr baseColWidth="10" defaultColWidth="12.6640625" defaultRowHeight="15" customHeight="1" x14ac:dyDescent="0"/>
  <cols>
    <col min="1" max="1" width="9" customWidth="1"/>
    <col min="2" max="2" width="8.5" customWidth="1"/>
    <col min="3" max="3" width="10.6640625" customWidth="1"/>
    <col min="4" max="4" width="10" customWidth="1"/>
    <col min="5" max="5" width="10.5" customWidth="1"/>
    <col min="6" max="6" width="10.6640625" customWidth="1"/>
    <col min="7" max="7" width="10.83203125" customWidth="1"/>
    <col min="8" max="8" width="23.8320312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5" t="s">
        <v>7</v>
      </c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3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1"/>
      <c r="D24" s="8"/>
      <c r="E24" s="8"/>
      <c r="F24" s="8"/>
      <c r="G24" s="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</v>
      </c>
      <c r="D25" s="12" t="s">
        <v>8</v>
      </c>
      <c r="E25" s="12" t="s">
        <v>8</v>
      </c>
      <c r="F25" s="12" t="s">
        <v>8</v>
      </c>
      <c r="G25" s="12" t="s">
        <v>8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13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7" t="s">
        <v>14</v>
      </c>
      <c r="E39" s="17" t="s">
        <v>14</v>
      </c>
      <c r="F39" s="17" t="s">
        <v>14</v>
      </c>
      <c r="G39" s="17" t="s">
        <v>14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7" t="s">
        <v>17</v>
      </c>
      <c r="E40" s="17" t="s">
        <v>17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17</v>
      </c>
      <c r="D41" s="8"/>
      <c r="E41" s="8"/>
      <c r="F41" s="17" t="s">
        <v>17</v>
      </c>
      <c r="G41" s="17" t="s">
        <v>17</v>
      </c>
      <c r="H41" s="1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2" t="s">
        <v>18</v>
      </c>
      <c r="D42" s="12" t="s">
        <v>18</v>
      </c>
      <c r="E42" s="12" t="s">
        <v>18</v>
      </c>
      <c r="F42" s="12" t="s">
        <v>18</v>
      </c>
      <c r="G42" s="12" t="s">
        <v>18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3"/>
      <c r="D69" s="3"/>
      <c r="E69" s="3"/>
      <c r="F69" s="3"/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25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17" t="s">
        <v>14</v>
      </c>
      <c r="D77" s="17" t="s">
        <v>14</v>
      </c>
      <c r="E77" s="17" t="s">
        <v>14</v>
      </c>
      <c r="F77" s="17" t="s">
        <v>14</v>
      </c>
      <c r="G77" s="17" t="s">
        <v>14</v>
      </c>
      <c r="H77" s="17" t="s">
        <v>26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8" t="s">
        <v>31</v>
      </c>
      <c r="F82" s="38" t="s">
        <v>28</v>
      </c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"/>
      <c r="E83" s="1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8" t="s">
        <v>28</v>
      </c>
      <c r="D87" s="38" t="s">
        <v>28</v>
      </c>
      <c r="E87" s="3"/>
      <c r="F87" s="3"/>
      <c r="G87" s="1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38" t="s">
        <v>31</v>
      </c>
      <c r="G88" s="38" t="s">
        <v>28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8" t="s">
        <v>28</v>
      </c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8" t="s">
        <v>30</v>
      </c>
      <c r="D91" s="38" t="s">
        <v>30</v>
      </c>
      <c r="E91" s="3"/>
      <c r="F91" s="3"/>
      <c r="G91" s="38" t="s">
        <v>30</v>
      </c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8" t="s">
        <v>31</v>
      </c>
      <c r="D94" s="38" t="s">
        <v>31</v>
      </c>
      <c r="E94" s="3"/>
      <c r="F94" s="3"/>
      <c r="G94" s="13"/>
      <c r="H94" s="4"/>
      <c r="I94" s="2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13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17" t="s">
        <v>17</v>
      </c>
      <c r="E96" s="17" t="s">
        <v>17</v>
      </c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7" t="s">
        <v>17</v>
      </c>
      <c r="D97" s="3"/>
      <c r="E97" s="3"/>
      <c r="F97" s="31" t="s">
        <v>17</v>
      </c>
      <c r="G97" s="38" t="s">
        <v>31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8" t="s">
        <v>30</v>
      </c>
      <c r="F98" s="38" t="s">
        <v>30</v>
      </c>
      <c r="G98" s="31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33</v>
      </c>
      <c r="D102" s="12" t="s">
        <v>33</v>
      </c>
      <c r="E102" s="12" t="s">
        <v>33</v>
      </c>
      <c r="F102" s="12" t="s">
        <v>33</v>
      </c>
      <c r="G102" s="12" t="s">
        <v>33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7" t="s">
        <v>25</v>
      </c>
      <c r="D103" s="12" t="s">
        <v>33</v>
      </c>
      <c r="E103" s="12" t="s">
        <v>33</v>
      </c>
      <c r="F103" s="12" t="s">
        <v>33</v>
      </c>
      <c r="G103" s="17" t="s">
        <v>25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"/>
      <c r="D104" s="17" t="s">
        <v>25</v>
      </c>
      <c r="E104" s="17" t="s">
        <v>25</v>
      </c>
      <c r="F104" s="31" t="s">
        <v>25</v>
      </c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14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25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12" t="s">
        <v>44</v>
      </c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2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40">
        <v>3</v>
      </c>
      <c r="D164" s="40">
        <v>3</v>
      </c>
      <c r="E164" s="40">
        <v>3</v>
      </c>
      <c r="F164" s="40">
        <v>3</v>
      </c>
      <c r="G164" s="40">
        <v>3</v>
      </c>
      <c r="H164" s="2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2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H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2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2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H168" si="4">COUNTIF(C$3:C$153,"Englisch")</f>
        <v>2</v>
      </c>
      <c r="D168" s="29">
        <f t="shared" si="4"/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2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30</v>
      </c>
      <c r="D169" s="30" t="s">
        <v>30</v>
      </c>
      <c r="E169" s="30" t="s">
        <v>30</v>
      </c>
      <c r="F169" s="30" t="s">
        <v>30</v>
      </c>
      <c r="G169" s="30" t="s">
        <v>30</v>
      </c>
      <c r="H169" s="25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H170" si="5">COUNTIF(C$3:C$153,"Religion")</f>
        <v>1</v>
      </c>
      <c r="D170" s="29">
        <f t="shared" si="5"/>
        <v>1</v>
      </c>
      <c r="E170" s="29">
        <f t="shared" si="5"/>
        <v>1</v>
      </c>
      <c r="F170" s="29">
        <f t="shared" si="5"/>
        <v>1</v>
      </c>
      <c r="G170" s="29">
        <f t="shared" si="5"/>
        <v>1</v>
      </c>
      <c r="H170" s="25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28</v>
      </c>
      <c r="D171" s="30" t="s">
        <v>28</v>
      </c>
      <c r="E171" s="30" t="s">
        <v>28</v>
      </c>
      <c r="F171" s="30" t="s">
        <v>28</v>
      </c>
      <c r="G171" s="30" t="s">
        <v>28</v>
      </c>
      <c r="H171" s="25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H172" si="6">COUNTIF(C$3:C$153,"Nawi")</f>
        <v>1</v>
      </c>
      <c r="D172" s="29">
        <f t="shared" si="6"/>
        <v>1</v>
      </c>
      <c r="E172" s="29">
        <f t="shared" si="6"/>
        <v>1</v>
      </c>
      <c r="F172" s="29">
        <f t="shared" si="6"/>
        <v>1</v>
      </c>
      <c r="G172" s="29">
        <f t="shared" si="6"/>
        <v>1</v>
      </c>
      <c r="H172" s="25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.75" customHeight="1">
      <c r="A173" s="27"/>
      <c r="B173" s="2"/>
      <c r="C173" s="29" t="s">
        <v>31</v>
      </c>
      <c r="D173" s="29" t="s">
        <v>31</v>
      </c>
      <c r="E173" s="29" t="s">
        <v>31</v>
      </c>
      <c r="F173" s="29" t="s">
        <v>31</v>
      </c>
      <c r="G173" s="29" t="s">
        <v>31</v>
      </c>
      <c r="H173" s="2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.75" customHeight="1">
      <c r="A174" s="27"/>
      <c r="B174" s="2"/>
      <c r="C174" s="29">
        <f t="shared" ref="C174:H174" si="7">COUNTIF(C$3:C$159,"Geographie")</f>
        <v>1</v>
      </c>
      <c r="D174" s="29">
        <f t="shared" si="7"/>
        <v>1</v>
      </c>
      <c r="E174" s="29">
        <f t="shared" si="7"/>
        <v>1</v>
      </c>
      <c r="F174" s="29">
        <f t="shared" si="7"/>
        <v>1</v>
      </c>
      <c r="G174" s="29">
        <f t="shared" si="7"/>
        <v>1</v>
      </c>
      <c r="H174" s="2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.75" customHeight="1">
      <c r="A175" s="27"/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.75" customHeight="1">
      <c r="A176" s="27"/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.75" customHeight="1">
      <c r="A177" s="27"/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.75" customHeight="1">
      <c r="A178" s="27"/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.75" customHeight="1">
      <c r="A179" s="27"/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.75" customHeight="1">
      <c r="A180" s="27"/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.75" customHeight="1">
      <c r="A181" s="27"/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/>
    <row r="374" spans="1:26" ht="15.75" customHeight="1"/>
    <row r="375" spans="1:26" ht="15.75" customHeight="1"/>
    <row r="376" spans="1:26" ht="15.75" customHeight="1"/>
    <row r="377" spans="1:26" ht="15.75" customHeight="1"/>
    <row r="378" spans="1:26" ht="15.75" customHeight="1"/>
    <row r="379" spans="1:26" ht="15.75" customHeight="1"/>
    <row r="380" spans="1:26" ht="15.75" customHeight="1"/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0:G170 C172:G172">
    <cfRule type="cellIs" dxfId="153" priority="1" operator="notEqual">
      <formula>1</formula>
    </cfRule>
  </conditionalFormatting>
  <conditionalFormatting sqref="C170:G170 C172:G172">
    <cfRule type="cellIs" dxfId="152" priority="2" operator="equal">
      <formula>1</formula>
    </cfRule>
  </conditionalFormatting>
  <conditionalFormatting sqref="C166:G166 C168:G168">
    <cfRule type="cellIs" dxfId="151" priority="3" operator="notEqual">
      <formula>2</formula>
    </cfRule>
  </conditionalFormatting>
  <conditionalFormatting sqref="C166:G166 C168:G168">
    <cfRule type="cellIs" dxfId="150" priority="4" operator="equal">
      <formula>2</formula>
    </cfRule>
  </conditionalFormatting>
  <conditionalFormatting sqref="B3:B160">
    <cfRule type="cellIs" dxfId="149" priority="5" operator="equal">
      <formula>"Samstag"</formula>
    </cfRule>
  </conditionalFormatting>
  <conditionalFormatting sqref="B3:B160">
    <cfRule type="cellIs" dxfId="148" priority="6" operator="equal">
      <formula>"Sonntag"</formula>
    </cfRule>
  </conditionalFormatting>
  <conditionalFormatting sqref="C174:F174">
    <cfRule type="cellIs" dxfId="139" priority="15" operator="notEqual">
      <formula>1</formula>
    </cfRule>
  </conditionalFormatting>
  <conditionalFormatting sqref="C174:F174">
    <cfRule type="cellIs" dxfId="138" priority="16" operator="equal">
      <formula>1</formula>
    </cfRule>
  </conditionalFormatting>
  <conditionalFormatting sqref="G174">
    <cfRule type="cellIs" dxfId="137" priority="17" operator="notEqual">
      <formula>1</formula>
    </cfRule>
  </conditionalFormatting>
  <conditionalFormatting sqref="G174">
    <cfRule type="cellIs" dxfId="136" priority="18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100" activePane="bottomLeft" state="frozen"/>
      <selection pane="bottomLeft" sqref="A1:H110"/>
    </sheetView>
  </sheetViews>
  <sheetFormatPr baseColWidth="10" defaultColWidth="12.6640625" defaultRowHeight="15" customHeight="1" x14ac:dyDescent="0"/>
  <cols>
    <col min="1" max="1" width="10.1640625" customWidth="1"/>
    <col min="2" max="2" width="8.5" customWidth="1"/>
    <col min="3" max="3" width="10.6640625" customWidth="1"/>
    <col min="4" max="4" width="10" customWidth="1"/>
    <col min="5" max="5" width="10.5" customWidth="1"/>
    <col min="6" max="7" width="10.6640625" customWidth="1"/>
    <col min="8" max="8" width="11.5" customWidth="1"/>
    <col min="9" max="9" width="13.6640625" customWidth="1"/>
    <col min="10" max="10" width="8.6640625" customWidth="1"/>
    <col min="11" max="26" width="7.6640625" customWidth="1"/>
    <col min="27" max="30" width="11.1640625" customWidth="1"/>
  </cols>
  <sheetData>
    <row r="1" spans="1:26" ht="21.75" customHeight="1">
      <c r="A1" s="1" t="s">
        <v>0</v>
      </c>
      <c r="B1" s="2"/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5" t="s">
        <v>7</v>
      </c>
      <c r="I3" s="4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67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3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1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18" t="s">
        <v>57</v>
      </c>
      <c r="D26" s="18" t="s">
        <v>57</v>
      </c>
      <c r="E26" s="18" t="s">
        <v>57</v>
      </c>
      <c r="F26" s="18" t="s">
        <v>57</v>
      </c>
      <c r="G26" s="18" t="s">
        <v>57</v>
      </c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17" t="s">
        <v>14</v>
      </c>
      <c r="D31" s="17" t="s">
        <v>14</v>
      </c>
      <c r="E31" s="17" t="s">
        <v>14</v>
      </c>
      <c r="F31" s="17" t="s">
        <v>14</v>
      </c>
      <c r="G31" s="17" t="s">
        <v>14</v>
      </c>
      <c r="H31" s="17" t="s">
        <v>26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8"/>
      <c r="D33" s="8"/>
      <c r="E33" s="8"/>
      <c r="F33" s="8"/>
      <c r="G33" s="8"/>
      <c r="H33" s="14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7" t="s">
        <v>17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7" t="s">
        <v>17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17" t="s">
        <v>25</v>
      </c>
      <c r="D41" s="17" t="s">
        <v>25</v>
      </c>
      <c r="E41" s="17" t="s">
        <v>25</v>
      </c>
      <c r="F41" s="17" t="s">
        <v>25</v>
      </c>
      <c r="G41" s="17" t="s">
        <v>25</v>
      </c>
      <c r="H41" s="17" t="s">
        <v>51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8"/>
      <c r="F42" s="8"/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8" t="s">
        <v>52</v>
      </c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ref="A68:A131" si="2">A67+1</f>
        <v>45966</v>
      </c>
      <c r="B68" s="2" t="str">
        <f t="shared" si="0"/>
        <v>Mittwoch</v>
      </c>
      <c r="C68" s="38" t="s">
        <v>30</v>
      </c>
      <c r="D68" s="3"/>
      <c r="E68" s="3"/>
      <c r="F68" s="3"/>
      <c r="G68" s="38" t="s">
        <v>30</v>
      </c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2"/>
        <v>45967</v>
      </c>
      <c r="B69" s="2" t="str">
        <f t="shared" si="0"/>
        <v>Donnerstag</v>
      </c>
      <c r="C69" s="3"/>
      <c r="D69" s="38" t="s">
        <v>30</v>
      </c>
      <c r="E69" s="3"/>
      <c r="F69" s="38" t="s">
        <v>52</v>
      </c>
      <c r="G69" s="3"/>
      <c r="H69" s="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2"/>
        <v>45968</v>
      </c>
      <c r="B70" s="2" t="str">
        <f t="shared" si="0"/>
        <v>Freitag</v>
      </c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2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2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2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2"/>
        <v>45972</v>
      </c>
      <c r="B74" s="2" t="str">
        <f t="shared" si="0"/>
        <v>Dienstag</v>
      </c>
      <c r="C74" s="17" t="s">
        <v>53</v>
      </c>
      <c r="D74" s="17" t="s">
        <v>53</v>
      </c>
      <c r="E74" s="17" t="s">
        <v>53</v>
      </c>
      <c r="F74" s="17" t="s">
        <v>53</v>
      </c>
      <c r="G74" s="17" t="s">
        <v>53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2"/>
        <v>45973</v>
      </c>
      <c r="B75" s="2" t="str">
        <f t="shared" si="0"/>
        <v>Mittwoch</v>
      </c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2"/>
        <v>45974</v>
      </c>
      <c r="B76" s="2" t="str">
        <f t="shared" si="0"/>
        <v>Donnerstag</v>
      </c>
      <c r="C76" s="3"/>
      <c r="D76" s="3"/>
      <c r="E76" s="3"/>
      <c r="F76" s="3"/>
      <c r="G76" s="3"/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2"/>
        <v>45975</v>
      </c>
      <c r="B77" s="2" t="str">
        <f t="shared" si="0"/>
        <v>Freitag</v>
      </c>
      <c r="C77" s="3"/>
      <c r="D77" s="3"/>
      <c r="E77" s="3"/>
      <c r="F77" s="3"/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2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2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2"/>
        <v>45978</v>
      </c>
      <c r="B80" s="2" t="str">
        <f t="shared" si="0"/>
        <v>Montag</v>
      </c>
      <c r="C80" s="13"/>
      <c r="D80" s="3"/>
      <c r="E80" s="17" t="s">
        <v>14</v>
      </c>
      <c r="F80" s="38" t="s">
        <v>30</v>
      </c>
      <c r="G80" s="17" t="s">
        <v>14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2"/>
        <v>45979</v>
      </c>
      <c r="B81" s="2" t="str">
        <f t="shared" si="0"/>
        <v>Dienstag</v>
      </c>
      <c r="C81" s="12" t="s">
        <v>27</v>
      </c>
      <c r="D81" s="12" t="s">
        <v>27</v>
      </c>
      <c r="E81" s="12" t="s">
        <v>27</v>
      </c>
      <c r="F81" s="12" t="s">
        <v>27</v>
      </c>
      <c r="G81" s="12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2"/>
        <v>45980</v>
      </c>
      <c r="B82" s="2" t="str">
        <f t="shared" si="0"/>
        <v>Mittwoch</v>
      </c>
      <c r="C82" s="38" t="s">
        <v>14</v>
      </c>
      <c r="D82" s="17" t="s">
        <v>14</v>
      </c>
      <c r="E82" s="38" t="s">
        <v>30</v>
      </c>
      <c r="F82" s="13"/>
      <c r="G82" s="3"/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2"/>
        <v>45981</v>
      </c>
      <c r="B83" s="2" t="str">
        <f t="shared" si="0"/>
        <v>Donnerstag</v>
      </c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2"/>
        <v>45982</v>
      </c>
      <c r="B84" s="2" t="str">
        <f t="shared" si="0"/>
        <v>Freitag</v>
      </c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2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2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2"/>
        <v>45985</v>
      </c>
      <c r="B87" s="2" t="str">
        <f t="shared" si="0"/>
        <v>Montag</v>
      </c>
      <c r="C87" s="38" t="s">
        <v>58</v>
      </c>
      <c r="D87" s="38" t="s">
        <v>28</v>
      </c>
      <c r="E87" s="38" t="s">
        <v>58</v>
      </c>
      <c r="F87" s="38" t="s">
        <v>28</v>
      </c>
      <c r="G87" s="38" t="s">
        <v>58</v>
      </c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2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2"/>
        <v>45987</v>
      </c>
      <c r="B89" s="2" t="str">
        <f t="shared" si="0"/>
        <v>Mittwoch</v>
      </c>
      <c r="C89" s="3"/>
      <c r="D89" s="3"/>
      <c r="E89" s="38" t="s">
        <v>28</v>
      </c>
      <c r="F89" s="38" t="s">
        <v>14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2"/>
        <v>45988</v>
      </c>
      <c r="B90" s="2" t="str">
        <f t="shared" si="0"/>
        <v>Donnerstag</v>
      </c>
      <c r="C90" s="3"/>
      <c r="D90" s="3"/>
      <c r="E90" s="3"/>
      <c r="F90" s="1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2"/>
        <v>45989</v>
      </c>
      <c r="B91" s="2" t="str">
        <f t="shared" si="0"/>
        <v>Freitag</v>
      </c>
      <c r="C91" s="31" t="s">
        <v>52</v>
      </c>
      <c r="D91" s="38" t="s">
        <v>58</v>
      </c>
      <c r="E91" s="3"/>
      <c r="F91" s="3"/>
      <c r="G91" s="3"/>
      <c r="H91" s="3"/>
      <c r="I91" s="25"/>
      <c r="J91" s="25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2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2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2"/>
        <v>45992</v>
      </c>
      <c r="B94" s="2" t="str">
        <f t="shared" si="0"/>
        <v>Montag</v>
      </c>
      <c r="C94" s="3"/>
      <c r="D94" s="3"/>
      <c r="E94" s="3"/>
      <c r="F94" s="1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2"/>
        <v>45993</v>
      </c>
      <c r="B95" s="2" t="str">
        <f t="shared" si="0"/>
        <v>Dienstag</v>
      </c>
      <c r="C95" s="3"/>
      <c r="D95" s="38" t="s">
        <v>52</v>
      </c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2"/>
        <v>45994</v>
      </c>
      <c r="B96" s="2" t="str">
        <f t="shared" si="0"/>
        <v>Mittwoch</v>
      </c>
      <c r="C96" s="3"/>
      <c r="D96" s="3"/>
      <c r="E96" s="3"/>
      <c r="F96" s="3"/>
      <c r="G96" s="38" t="s">
        <v>28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2"/>
        <v>45995</v>
      </c>
      <c r="B97" s="2" t="str">
        <f t="shared" si="0"/>
        <v>Donnerstag</v>
      </c>
      <c r="C97" s="17" t="s">
        <v>28</v>
      </c>
      <c r="D97" s="3"/>
      <c r="E97" s="17" t="s">
        <v>17</v>
      </c>
      <c r="F97" s="38" t="s">
        <v>58</v>
      </c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2"/>
        <v>45996</v>
      </c>
      <c r="B98" s="2" t="str">
        <f t="shared" si="0"/>
        <v>Freitag</v>
      </c>
      <c r="C98" s="17" t="s">
        <v>17</v>
      </c>
      <c r="D98" s="17" t="s">
        <v>17</v>
      </c>
      <c r="E98" s="38" t="s">
        <v>52</v>
      </c>
      <c r="F98" s="3"/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2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2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2"/>
        <v>45999</v>
      </c>
      <c r="B101" s="2" t="str">
        <f t="shared" si="0"/>
        <v>Montag</v>
      </c>
      <c r="C101" s="38" t="s">
        <v>14</v>
      </c>
      <c r="D101" s="3"/>
      <c r="E101" s="17" t="s">
        <v>14</v>
      </c>
      <c r="F101" s="3"/>
      <c r="G101" s="17" t="s">
        <v>14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2"/>
        <v>46000</v>
      </c>
      <c r="B102" s="2" t="str">
        <f t="shared" si="0"/>
        <v>Dienstag</v>
      </c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2"/>
        <v>46001</v>
      </c>
      <c r="B103" s="2" t="str">
        <f t="shared" si="0"/>
        <v>Mittwoch</v>
      </c>
      <c r="C103" s="3"/>
      <c r="D103" s="17" t="s">
        <v>14</v>
      </c>
      <c r="E103" s="3"/>
      <c r="F103" s="1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2"/>
        <v>46002</v>
      </c>
      <c r="B104" s="2" t="str">
        <f t="shared" si="0"/>
        <v>Donnerstag</v>
      </c>
      <c r="C104" s="32" t="s">
        <v>25</v>
      </c>
      <c r="D104" s="32" t="s">
        <v>25</v>
      </c>
      <c r="E104" s="3"/>
      <c r="F104" s="32" t="s">
        <v>25</v>
      </c>
      <c r="G104" s="32" t="s">
        <v>25</v>
      </c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2"/>
        <v>46003</v>
      </c>
      <c r="B105" s="2" t="str">
        <f t="shared" si="0"/>
        <v>Freitag</v>
      </c>
      <c r="C105" s="3"/>
      <c r="D105" s="3"/>
      <c r="E105" s="32" t="s">
        <v>25</v>
      </c>
      <c r="F105" s="31" t="s">
        <v>14</v>
      </c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2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2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2"/>
        <v>46006</v>
      </c>
      <c r="B108" s="2" t="str">
        <f t="shared" si="0"/>
        <v>Montag</v>
      </c>
      <c r="C108" s="3"/>
      <c r="D108" s="3"/>
      <c r="E108" s="3"/>
      <c r="F108" s="17" t="s">
        <v>17</v>
      </c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2"/>
        <v>46007</v>
      </c>
      <c r="B109" s="2" t="str">
        <f t="shared" si="0"/>
        <v>Dienstag</v>
      </c>
      <c r="C109" s="17" t="s">
        <v>53</v>
      </c>
      <c r="D109" s="17" t="s">
        <v>53</v>
      </c>
      <c r="E109" s="17" t="s">
        <v>53</v>
      </c>
      <c r="F109" s="17" t="s">
        <v>53</v>
      </c>
      <c r="G109" s="17" t="s">
        <v>53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2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2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2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2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2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2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2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2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2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2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2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2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2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2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2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2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2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2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2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2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2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2"/>
        <v>46029</v>
      </c>
      <c r="B131" s="2" t="str">
        <f t="shared" ref="B131:B160" si="3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ref="A132:A160" si="4">A131+1</f>
        <v>46030</v>
      </c>
      <c r="B132" s="2" t="str">
        <f t="shared" si="3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4"/>
        <v>46031</v>
      </c>
      <c r="B133" s="2" t="str">
        <f t="shared" si="3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4"/>
        <v>46032</v>
      </c>
      <c r="B134" s="2" t="str">
        <f t="shared" si="3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4"/>
        <v>46033</v>
      </c>
      <c r="B135" s="2" t="str">
        <f t="shared" si="3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4"/>
        <v>46034</v>
      </c>
      <c r="B136" s="2" t="str">
        <f t="shared" si="3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4"/>
        <v>46035</v>
      </c>
      <c r="B137" s="2" t="str">
        <f t="shared" si="3"/>
        <v>Dienstag</v>
      </c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4"/>
        <v>46036</v>
      </c>
      <c r="B138" s="2" t="str">
        <f t="shared" si="3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4"/>
        <v>46037</v>
      </c>
      <c r="B139" s="2" t="str">
        <f t="shared" si="3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4"/>
        <v>46038</v>
      </c>
      <c r="B140" s="2" t="str">
        <f t="shared" si="3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4"/>
        <v>46039</v>
      </c>
      <c r="B141" s="2" t="str">
        <f t="shared" si="3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4"/>
        <v>46040</v>
      </c>
      <c r="B142" s="2" t="str">
        <f t="shared" si="3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4"/>
        <v>46041</v>
      </c>
      <c r="B143" s="2" t="str">
        <f t="shared" si="3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4"/>
        <v>46042</v>
      </c>
      <c r="B144" s="2" t="str">
        <f t="shared" si="3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4"/>
        <v>46043</v>
      </c>
      <c r="B145" s="2" t="str">
        <f t="shared" si="3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4"/>
        <v>46044</v>
      </c>
      <c r="B146" s="2" t="str">
        <f t="shared" si="3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4"/>
        <v>46045</v>
      </c>
      <c r="B147" s="2" t="str">
        <f t="shared" si="3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4"/>
        <v>46046</v>
      </c>
      <c r="B148" s="2" t="str">
        <f t="shared" si="3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4"/>
        <v>46047</v>
      </c>
      <c r="B149" s="2" t="str">
        <f t="shared" si="3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4"/>
        <v>46048</v>
      </c>
      <c r="B150" s="2" t="str">
        <f t="shared" si="3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4"/>
        <v>46049</v>
      </c>
      <c r="B151" s="2" t="str">
        <f t="shared" si="3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4"/>
        <v>46050</v>
      </c>
      <c r="B152" s="2" t="str">
        <f t="shared" si="3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4"/>
        <v>46051</v>
      </c>
      <c r="B153" s="2" t="str">
        <f t="shared" si="3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4"/>
        <v>46052</v>
      </c>
      <c r="B154" s="2" t="str">
        <f t="shared" si="3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4"/>
        <v>46053</v>
      </c>
      <c r="B155" s="2" t="str">
        <f t="shared" si="3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4"/>
        <v>46054</v>
      </c>
      <c r="B156" s="2" t="str">
        <f t="shared" si="3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4"/>
        <v>46055</v>
      </c>
      <c r="B157" s="2" t="str">
        <f t="shared" si="3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4"/>
        <v>46056</v>
      </c>
      <c r="B158" s="2" t="str">
        <f t="shared" si="3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4"/>
        <v>46057</v>
      </c>
      <c r="B159" s="2" t="str">
        <f t="shared" si="3"/>
        <v>Mittwoch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4"/>
        <v>46058</v>
      </c>
      <c r="B160" s="2" t="str">
        <f t="shared" si="3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3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40">
        <v>3</v>
      </c>
      <c r="D164" s="40">
        <v>3</v>
      </c>
      <c r="E164" s="40">
        <v>3</v>
      </c>
      <c r="F164" s="40">
        <v>3</v>
      </c>
      <c r="G164" s="40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4:G166" si="5">COUNTIF(C$3:C$161,"Mathe")</f>
        <v>2</v>
      </c>
      <c r="D166" s="29">
        <f t="shared" si="5"/>
        <v>2</v>
      </c>
      <c r="E166" s="29">
        <f>COUNTIF(E$3:E$161,"Mathe")</f>
        <v>2</v>
      </c>
      <c r="F166" s="29">
        <f t="shared" si="5"/>
        <v>2</v>
      </c>
      <c r="G166" s="29">
        <f t="shared" si="5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G168" si="6">COUNTIF(C$3:C$153,"Englisch")</f>
        <v>2</v>
      </c>
      <c r="D168" s="29">
        <f t="shared" si="6"/>
        <v>2</v>
      </c>
      <c r="E168" s="29">
        <f>COUNTIF(E$3:E$153,"Englisch")</f>
        <v>2</v>
      </c>
      <c r="F168" s="29">
        <f t="shared" si="6"/>
        <v>2</v>
      </c>
      <c r="G168" s="29">
        <f t="shared" si="6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7">COUNTIF(C$3:C$153,"2. FS")</f>
        <v>2</v>
      </c>
      <c r="D170" s="29">
        <f t="shared" si="7"/>
        <v>2</v>
      </c>
      <c r="E170" s="29">
        <f>COUNTIF(E$3:E$153,"2. FS")</f>
        <v>2</v>
      </c>
      <c r="F170" s="29">
        <f t="shared" si="7"/>
        <v>2</v>
      </c>
      <c r="G170" s="29">
        <f t="shared" si="7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8">COUNTIF(C$3:C$153,"2. FS")</f>
        <v>2</v>
      </c>
      <c r="D172" s="29">
        <f t="shared" si="8"/>
        <v>2</v>
      </c>
      <c r="E172" s="29">
        <f>COUNTIF(E$3:E$153,"2. FS")</f>
        <v>2</v>
      </c>
      <c r="F172" s="29">
        <f t="shared" si="8"/>
        <v>2</v>
      </c>
      <c r="G172" s="29">
        <f t="shared" si="8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9">COUNTIF(C$3:C$153,"2. FS")</f>
        <v>2</v>
      </c>
      <c r="D174" s="29">
        <f t="shared" si="9"/>
        <v>2</v>
      </c>
      <c r="E174" s="29">
        <f>COUNTIF(E$3:E$153,"2. FS")</f>
        <v>2</v>
      </c>
      <c r="F174" s="29">
        <f t="shared" si="9"/>
        <v>2</v>
      </c>
      <c r="G174" s="29">
        <f t="shared" si="9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10">COUNTIF(C$3:C$153,"2. FS")</f>
        <v>2</v>
      </c>
      <c r="D176" s="29">
        <f t="shared" si="10"/>
        <v>2</v>
      </c>
      <c r="E176" s="29">
        <f>COUNTIF(E$3:E$153,"2. FS")</f>
        <v>2</v>
      </c>
      <c r="F176" s="29">
        <f t="shared" si="10"/>
        <v>2</v>
      </c>
      <c r="G176" s="29">
        <f t="shared" si="10"/>
        <v>2</v>
      </c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30</v>
      </c>
      <c r="D177" s="30" t="s">
        <v>30</v>
      </c>
      <c r="E177" s="30" t="s">
        <v>30</v>
      </c>
      <c r="F177" s="30" t="s">
        <v>30</v>
      </c>
      <c r="G177" s="30" t="s">
        <v>30</v>
      </c>
      <c r="H177" s="3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11">COUNTIF(C$3:C$153,"Religion")</f>
        <v>1</v>
      </c>
      <c r="D178" s="29">
        <f t="shared" si="11"/>
        <v>1</v>
      </c>
      <c r="E178" s="29">
        <f>COUNTIF(E$3:E$153,"Religion")</f>
        <v>1</v>
      </c>
      <c r="F178" s="29">
        <f t="shared" si="11"/>
        <v>1</v>
      </c>
      <c r="G178" s="29">
        <f t="shared" si="11"/>
        <v>1</v>
      </c>
      <c r="H178" s="3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28</v>
      </c>
      <c r="D179" s="30" t="s">
        <v>28</v>
      </c>
      <c r="E179" s="30" t="s">
        <v>28</v>
      </c>
      <c r="F179" s="30" t="s">
        <v>28</v>
      </c>
      <c r="G179" s="30" t="s">
        <v>28</v>
      </c>
      <c r="H179" s="3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G180" si="12">COUNTIF(C$3:C$153,"Nawi")</f>
        <v>1</v>
      </c>
      <c r="D180" s="29">
        <f t="shared" si="12"/>
        <v>1</v>
      </c>
      <c r="E180" s="29">
        <f>COUNTIF(E$3:E$153,"Nawi")</f>
        <v>1</v>
      </c>
      <c r="F180" s="29">
        <f t="shared" si="12"/>
        <v>1</v>
      </c>
      <c r="G180" s="29">
        <f t="shared" si="12"/>
        <v>1</v>
      </c>
      <c r="H180" s="3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.75" customHeight="1">
      <c r="A181" s="27"/>
      <c r="B181" s="2"/>
      <c r="C181" s="30" t="s">
        <v>58</v>
      </c>
      <c r="D181" s="30" t="s">
        <v>58</v>
      </c>
      <c r="E181" s="30" t="s">
        <v>58</v>
      </c>
      <c r="F181" s="30" t="s">
        <v>58</v>
      </c>
      <c r="G181" s="30" t="s">
        <v>58</v>
      </c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.75" customHeight="1">
      <c r="A182" s="27"/>
      <c r="B182" s="2"/>
      <c r="C182" s="29">
        <f t="shared" ref="C182:G182" si="13">COUNTIF(C$3:C$153,"Musik")</f>
        <v>1</v>
      </c>
      <c r="D182" s="29">
        <f t="shared" si="13"/>
        <v>1</v>
      </c>
      <c r="E182" s="29">
        <f>COUNTIF(E$3:E$153,"Musik")</f>
        <v>1</v>
      </c>
      <c r="F182" s="29">
        <f t="shared" si="13"/>
        <v>1</v>
      </c>
      <c r="G182" s="29">
        <f t="shared" si="13"/>
        <v>1</v>
      </c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.75" customHeight="1">
      <c r="A183" s="27"/>
      <c r="B183" s="2"/>
      <c r="C183" s="30" t="s">
        <v>52</v>
      </c>
      <c r="D183" s="30" t="s">
        <v>52</v>
      </c>
      <c r="E183" s="30" t="s">
        <v>52</v>
      </c>
      <c r="F183" s="30" t="s">
        <v>52</v>
      </c>
      <c r="G183" s="30" t="s">
        <v>52</v>
      </c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29">
        <f>COUNTIF(C$3:C$152,"Geschichte")</f>
        <v>1</v>
      </c>
      <c r="D184" s="29">
        <f t="shared" ref="D184:G184" si="14">COUNTIF(D$3:D$151,"Geschichte")</f>
        <v>1</v>
      </c>
      <c r="E184" s="29">
        <f>COUNTIF(E$3:E$151,"Geschichte")</f>
        <v>1</v>
      </c>
      <c r="F184" s="29">
        <f t="shared" si="14"/>
        <v>1</v>
      </c>
      <c r="G184" s="29">
        <f t="shared" si="14"/>
        <v>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G178 C180:G180">
    <cfRule type="cellIs" dxfId="133" priority="3" operator="notEqual">
      <formula>1</formula>
    </cfRule>
  </conditionalFormatting>
  <conditionalFormatting sqref="C178:G178 C180:G180">
    <cfRule type="cellIs" dxfId="132" priority="4" operator="equal">
      <formula>1</formula>
    </cfRule>
  </conditionalFormatting>
  <conditionalFormatting sqref="C166:G166 C168:G168 C170:G170 C172:G172 C174:G174 C176:G176">
    <cfRule type="cellIs" dxfId="131" priority="5" operator="notEqual">
      <formula>2</formula>
    </cfRule>
  </conditionalFormatting>
  <conditionalFormatting sqref="C166:G166 C168:G168 C170:G170 C172:G172 C174:G174 C176:G176">
    <cfRule type="cellIs" dxfId="130" priority="6" operator="equal">
      <formula>2</formula>
    </cfRule>
  </conditionalFormatting>
  <conditionalFormatting sqref="B3:B160">
    <cfRule type="cellIs" dxfId="129" priority="7" operator="equal">
      <formula>"Samstag"</formula>
    </cfRule>
  </conditionalFormatting>
  <conditionalFormatting sqref="B3:B160">
    <cfRule type="cellIs" dxfId="128" priority="8" operator="equal">
      <formula>"Sonntag"</formula>
    </cfRule>
  </conditionalFormatting>
  <conditionalFormatting sqref="C182">
    <cfRule type="cellIs" dxfId="127" priority="9" operator="notEqual">
      <formula>1</formula>
    </cfRule>
  </conditionalFormatting>
  <conditionalFormatting sqref="C182">
    <cfRule type="cellIs" dxfId="126" priority="10" operator="equal">
      <formula>1</formula>
    </cfRule>
  </conditionalFormatting>
  <conditionalFormatting sqref="D182">
    <cfRule type="cellIs" dxfId="125" priority="11" operator="notEqual">
      <formula>1</formula>
    </cfRule>
  </conditionalFormatting>
  <conditionalFormatting sqref="D182">
    <cfRule type="cellIs" dxfId="124" priority="12" operator="equal">
      <formula>1</formula>
    </cfRule>
  </conditionalFormatting>
  <conditionalFormatting sqref="E182">
    <cfRule type="cellIs" dxfId="123" priority="13" operator="notEqual">
      <formula>1</formula>
    </cfRule>
  </conditionalFormatting>
  <conditionalFormatting sqref="E182">
    <cfRule type="cellIs" dxfId="122" priority="14" operator="equal">
      <formula>1</formula>
    </cfRule>
  </conditionalFormatting>
  <conditionalFormatting sqref="F182">
    <cfRule type="cellIs" dxfId="121" priority="15" operator="notEqual">
      <formula>1</formula>
    </cfRule>
  </conditionalFormatting>
  <conditionalFormatting sqref="F182">
    <cfRule type="cellIs" dxfId="120" priority="16" operator="equal">
      <formula>1</formula>
    </cfRule>
  </conditionalFormatting>
  <conditionalFormatting sqref="G182">
    <cfRule type="cellIs" dxfId="119" priority="17" operator="notEqual">
      <formula>1</formula>
    </cfRule>
  </conditionalFormatting>
  <conditionalFormatting sqref="G182">
    <cfRule type="cellIs" dxfId="118" priority="18" operator="equal">
      <formula>1</formula>
    </cfRule>
  </conditionalFormatting>
  <conditionalFormatting sqref="C184:F184">
    <cfRule type="cellIs" dxfId="117" priority="19" operator="notEqual">
      <formula>1</formula>
    </cfRule>
  </conditionalFormatting>
  <conditionalFormatting sqref="C184:F184">
    <cfRule type="cellIs" dxfId="116" priority="20" operator="equal">
      <formula>1</formula>
    </cfRule>
  </conditionalFormatting>
  <conditionalFormatting sqref="G184">
    <cfRule type="cellIs" dxfId="115" priority="21" operator="notEqual">
      <formula>1</formula>
    </cfRule>
  </conditionalFormatting>
  <conditionalFormatting sqref="G184">
    <cfRule type="cellIs" dxfId="114" priority="2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150" zoomScaleNormal="150" zoomScalePageLayoutView="150" workbookViewId="0">
      <pane ySplit="1" topLeftCell="A106" activePane="bottomLeft" state="frozen"/>
      <selection pane="bottomLeft" sqref="A1:H110"/>
    </sheetView>
  </sheetViews>
  <sheetFormatPr baseColWidth="10" defaultColWidth="12.6640625" defaultRowHeight="15" customHeight="1" x14ac:dyDescent="0"/>
  <cols>
    <col min="1" max="1" width="9.6640625" customWidth="1"/>
    <col min="2" max="2" width="9.5" customWidth="1"/>
    <col min="3" max="5" width="11.6640625" customWidth="1"/>
    <col min="6" max="6" width="12.1640625" customWidth="1"/>
    <col min="7" max="7" width="11.6640625" customWidth="1"/>
    <col min="8" max="8" width="19" customWidth="1"/>
    <col min="9" max="9" width="10.33203125" customWidth="1"/>
    <col min="10" max="10" width="8.6640625" customWidth="1"/>
    <col min="11" max="26" width="7.6640625" customWidth="1"/>
  </cols>
  <sheetData>
    <row r="1" spans="1:26" ht="21.75" customHeight="1">
      <c r="A1" s="1" t="s">
        <v>0</v>
      </c>
      <c r="B1" s="2"/>
      <c r="C1" s="2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5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3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8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8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12" t="s">
        <v>64</v>
      </c>
      <c r="D17" s="12" t="s">
        <v>64</v>
      </c>
      <c r="E17" s="12" t="s">
        <v>64</v>
      </c>
      <c r="F17" s="12" t="s">
        <v>64</v>
      </c>
      <c r="G17" s="12" t="s">
        <v>64</v>
      </c>
      <c r="H17" s="12" t="s">
        <v>64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8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8"/>
      <c r="I20" s="4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8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12" t="s">
        <v>18</v>
      </c>
      <c r="D24" s="12" t="s">
        <v>18</v>
      </c>
      <c r="E24" s="12" t="s">
        <v>18</v>
      </c>
      <c r="F24" s="12" t="s">
        <v>18</v>
      </c>
      <c r="G24" s="12" t="s">
        <v>18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27</v>
      </c>
      <c r="D25" s="12" t="s">
        <v>27</v>
      </c>
      <c r="E25" s="12" t="s">
        <v>27</v>
      </c>
      <c r="F25" s="12" t="s">
        <v>27</v>
      </c>
      <c r="G25" s="12" t="s">
        <v>27</v>
      </c>
      <c r="H25" s="8" t="s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 t="s">
        <v>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7" t="s">
        <v>14</v>
      </c>
      <c r="D33" s="17" t="s">
        <v>14</v>
      </c>
      <c r="E33" s="17" t="s">
        <v>14</v>
      </c>
      <c r="F33" s="17" t="s">
        <v>14</v>
      </c>
      <c r="G33" s="17" t="s">
        <v>14</v>
      </c>
      <c r="H33" s="17" t="s">
        <v>51</v>
      </c>
      <c r="I33" s="12" t="s">
        <v>65</v>
      </c>
      <c r="J33" s="12" t="s">
        <v>66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/>
      <c r="H34" s="8" t="s">
        <v>10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3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12</v>
      </c>
      <c r="H38" s="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2" t="s">
        <v>50</v>
      </c>
      <c r="H39" s="14" t="s">
        <v>15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4" t="s">
        <v>15</v>
      </c>
      <c r="I40" s="18" t="s">
        <v>16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1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17" t="s">
        <v>17</v>
      </c>
      <c r="H42" s="1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8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8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8" t="s">
        <v>24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3"/>
      <c r="H67" s="1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3"/>
      <c r="H68" s="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7" t="s">
        <v>53</v>
      </c>
      <c r="D69" s="17" t="s">
        <v>53</v>
      </c>
      <c r="E69" s="17" t="s">
        <v>53</v>
      </c>
      <c r="F69" s="17" t="s">
        <v>53</v>
      </c>
      <c r="G69" s="17" t="s">
        <v>53</v>
      </c>
      <c r="H69" s="12" t="s">
        <v>67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8" t="s">
        <v>69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8" t="s">
        <v>68</v>
      </c>
      <c r="D74" s="38" t="s">
        <v>68</v>
      </c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8" t="s">
        <v>14</v>
      </c>
      <c r="D75" s="3"/>
      <c r="E75" s="3"/>
      <c r="F75" s="38" t="s">
        <v>14</v>
      </c>
      <c r="G75" s="38" t="s">
        <v>14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3"/>
      <c r="D76" s="38" t="s">
        <v>14</v>
      </c>
      <c r="E76" s="38" t="s">
        <v>14</v>
      </c>
      <c r="F76" s="3"/>
      <c r="G76" s="38" t="s">
        <v>52</v>
      </c>
      <c r="H76" s="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"/>
      <c r="D77" s="3"/>
      <c r="E77" s="38" t="s">
        <v>69</v>
      </c>
      <c r="F77" s="38" t="s">
        <v>69</v>
      </c>
      <c r="G77" s="3"/>
      <c r="H77" s="1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8" t="s">
        <v>52</v>
      </c>
      <c r="D80" s="3"/>
      <c r="E80" s="3"/>
      <c r="F80" s="3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7" t="s">
        <v>25</v>
      </c>
      <c r="D81" s="17" t="s">
        <v>25</v>
      </c>
      <c r="E81" s="17" t="s">
        <v>25</v>
      </c>
      <c r="F81" s="17" t="s">
        <v>25</v>
      </c>
      <c r="G81" s="17" t="s">
        <v>25</v>
      </c>
      <c r="H81" s="17" t="s">
        <v>51</v>
      </c>
      <c r="I81" s="12" t="s">
        <v>27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38" t="s">
        <v>68</v>
      </c>
      <c r="H82" s="8" t="s">
        <v>29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"/>
      <c r="D83" s="38" t="s">
        <v>69</v>
      </c>
      <c r="E83" s="38" t="s">
        <v>52</v>
      </c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"/>
      <c r="D84" s="13"/>
      <c r="E84" s="3"/>
      <c r="F84" s="38" t="s">
        <v>68</v>
      </c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8" t="s">
        <v>31</v>
      </c>
      <c r="D87" s="38" t="s">
        <v>31</v>
      </c>
      <c r="E87" s="3"/>
      <c r="F87" s="38" t="s">
        <v>52</v>
      </c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"/>
      <c r="D89" s="38" t="s">
        <v>52</v>
      </c>
      <c r="E89" s="38" t="s">
        <v>68</v>
      </c>
      <c r="F89" s="38" t="s">
        <v>31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8" t="s">
        <v>31</v>
      </c>
      <c r="F90" s="3"/>
      <c r="G90" s="38" t="s">
        <v>31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38" t="s">
        <v>69</v>
      </c>
      <c r="D91" s="12" t="s">
        <v>71</v>
      </c>
      <c r="E91" s="12" t="s">
        <v>70</v>
      </c>
      <c r="F91" s="12" t="s">
        <v>71</v>
      </c>
      <c r="G91" s="12" t="s">
        <v>70</v>
      </c>
      <c r="H91" s="12" t="s">
        <v>67</v>
      </c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13"/>
      <c r="D94" s="1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8" t="s">
        <v>76</v>
      </c>
      <c r="D95" s="38" t="s">
        <v>76</v>
      </c>
      <c r="E95" s="38" t="s">
        <v>76</v>
      </c>
      <c r="F95" s="38" t="s">
        <v>76</v>
      </c>
      <c r="G95" s="38" t="s">
        <v>76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1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8" t="s">
        <v>104</v>
      </c>
      <c r="D97" s="18" t="s">
        <v>104</v>
      </c>
      <c r="E97" s="18" t="s">
        <v>104</v>
      </c>
      <c r="F97" s="18" t="s">
        <v>104</v>
      </c>
      <c r="G97" s="18" t="s">
        <v>104</v>
      </c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17" t="s">
        <v>17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8" t="s">
        <v>32</v>
      </c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3"/>
      <c r="D101" s="18" t="s">
        <v>104</v>
      </c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2" t="s">
        <v>73</v>
      </c>
      <c r="D102" s="12" t="s">
        <v>74</v>
      </c>
      <c r="E102" s="12" t="s">
        <v>73</v>
      </c>
      <c r="F102" s="17" t="s">
        <v>25</v>
      </c>
      <c r="G102" s="12" t="s">
        <v>73</v>
      </c>
      <c r="H102" s="12" t="s">
        <v>75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3"/>
      <c r="F103" s="3"/>
      <c r="G103" s="38" t="s">
        <v>14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17" t="s">
        <v>53</v>
      </c>
      <c r="D104" s="17" t="s">
        <v>53</v>
      </c>
      <c r="E104" s="17" t="s">
        <v>53</v>
      </c>
      <c r="F104" s="17" t="s">
        <v>53</v>
      </c>
      <c r="G104" s="17" t="s">
        <v>53</v>
      </c>
      <c r="H104" s="3"/>
      <c r="I104" s="4"/>
      <c r="J104" s="3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8" t="s">
        <v>14</v>
      </c>
      <c r="D105" s="17" t="s">
        <v>25</v>
      </c>
      <c r="E105" s="17" t="s">
        <v>25</v>
      </c>
      <c r="F105" s="3"/>
      <c r="G105" s="13"/>
      <c r="H105" s="4"/>
      <c r="I105" s="4"/>
      <c r="J105" s="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8"/>
      <c r="I106" s="4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4"/>
      <c r="I107" s="4"/>
      <c r="J107" s="3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31" t="s">
        <v>25</v>
      </c>
      <c r="D108" s="38" t="s">
        <v>14</v>
      </c>
      <c r="E108" s="38" t="s">
        <v>14</v>
      </c>
      <c r="F108" s="38" t="s">
        <v>14</v>
      </c>
      <c r="G108" s="31" t="s">
        <v>25</v>
      </c>
      <c r="H108" s="4"/>
      <c r="I108" s="4"/>
      <c r="J108" s="3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8" t="s">
        <v>39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G131" s="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12" t="s">
        <v>73</v>
      </c>
      <c r="D136" s="12" t="s">
        <v>74</v>
      </c>
      <c r="E136" s="12" t="s">
        <v>73</v>
      </c>
      <c r="F136" s="12" t="s">
        <v>74</v>
      </c>
      <c r="G136" s="12" t="s">
        <v>73</v>
      </c>
      <c r="H136" s="12" t="s">
        <v>75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26" t="s">
        <v>40</v>
      </c>
      <c r="D137" s="26" t="s">
        <v>40</v>
      </c>
      <c r="E137" s="26" t="s">
        <v>40</v>
      </c>
      <c r="F137" s="26" t="s">
        <v>40</v>
      </c>
      <c r="G137" s="26" t="s">
        <v>40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9"/>
      <c r="D143" s="9"/>
      <c r="E143" s="9"/>
      <c r="F143" s="9"/>
      <c r="G143" s="9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9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12" t="s">
        <v>42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21" t="s">
        <v>43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9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.75" customHeight="1">
      <c r="A160" s="7">
        <f t="shared" si="1"/>
        <v>46058</v>
      </c>
      <c r="B160" s="2" t="str">
        <f t="shared" si="2"/>
        <v>Donnerstag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.75" customHeight="1">
      <c r="A161" s="27"/>
      <c r="B161" s="2"/>
      <c r="C161" s="4"/>
      <c r="D161" s="4"/>
      <c r="E161" s="4"/>
      <c r="F161" s="4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>
      <c r="A162" s="27"/>
      <c r="B162" s="2"/>
      <c r="C162" s="12" t="s">
        <v>44</v>
      </c>
      <c r="D162" s="12" t="s">
        <v>44</v>
      </c>
      <c r="E162" s="12" t="s">
        <v>44</v>
      </c>
      <c r="F162" s="12" t="s">
        <v>44</v>
      </c>
      <c r="G162" s="12" t="s">
        <v>44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>
      <c r="A163" s="28"/>
      <c r="B163" s="2"/>
      <c r="C163" s="29" t="s">
        <v>14</v>
      </c>
      <c r="D163" s="29" t="s">
        <v>14</v>
      </c>
      <c r="E163" s="29" t="s">
        <v>14</v>
      </c>
      <c r="F163" s="29" t="s">
        <v>14</v>
      </c>
      <c r="G163" s="29" t="s">
        <v>14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40">
        <v>3</v>
      </c>
      <c r="D164" s="40">
        <v>3</v>
      </c>
      <c r="E164" s="40">
        <v>3</v>
      </c>
      <c r="F164" s="40">
        <v>3</v>
      </c>
      <c r="G164" s="40">
        <v>3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17</v>
      </c>
      <c r="D165" s="29" t="s">
        <v>17</v>
      </c>
      <c r="E165" s="29" t="s">
        <v>17</v>
      </c>
      <c r="F165" s="29" t="s">
        <v>17</v>
      </c>
      <c r="G165" s="29" t="s">
        <v>17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G166" si="3">COUNTIF(C$3:C$161,"Mathe")</f>
        <v>2</v>
      </c>
      <c r="D166" s="29">
        <f t="shared" si="3"/>
        <v>2</v>
      </c>
      <c r="E166" s="29">
        <f t="shared" si="3"/>
        <v>2</v>
      </c>
      <c r="F166" s="29">
        <f t="shared" si="3"/>
        <v>2</v>
      </c>
      <c r="G166" s="29">
        <f t="shared" si="3"/>
        <v>2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25</v>
      </c>
      <c r="D167" s="29" t="s">
        <v>25</v>
      </c>
      <c r="E167" s="29" t="s">
        <v>25</v>
      </c>
      <c r="F167" s="29" t="s">
        <v>25</v>
      </c>
      <c r="G167" s="29" t="s">
        <v>25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>COUNTIF(C$3:C$152,"Englisch")</f>
        <v>2</v>
      </c>
      <c r="D168" s="29">
        <f t="shared" ref="D168:G168" si="4">COUNTIF(D$3:D$151,"Englisch")</f>
        <v>2</v>
      </c>
      <c r="E168" s="29">
        <f t="shared" si="4"/>
        <v>2</v>
      </c>
      <c r="F168" s="29">
        <f t="shared" si="4"/>
        <v>2</v>
      </c>
      <c r="G168" s="29">
        <f t="shared" si="4"/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29" t="s">
        <v>54</v>
      </c>
      <c r="D169" s="29" t="s">
        <v>54</v>
      </c>
      <c r="E169" s="29" t="s">
        <v>54</v>
      </c>
      <c r="F169" s="29" t="s">
        <v>54</v>
      </c>
      <c r="G169" s="29" t="s">
        <v>54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G170" si="5">COUNTIF(C$3:C$153,"2. FS")</f>
        <v>2</v>
      </c>
      <c r="D170" s="29">
        <f t="shared" si="5"/>
        <v>2</v>
      </c>
      <c r="E170" s="29">
        <f t="shared" si="5"/>
        <v>2</v>
      </c>
      <c r="F170" s="29">
        <f t="shared" si="5"/>
        <v>2</v>
      </c>
      <c r="G170" s="29">
        <f t="shared" si="5"/>
        <v>2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29" t="s">
        <v>55</v>
      </c>
      <c r="D171" s="29" t="s">
        <v>55</v>
      </c>
      <c r="E171" s="29" t="s">
        <v>55</v>
      </c>
      <c r="F171" s="29" t="s">
        <v>55</v>
      </c>
      <c r="G171" s="29" t="s">
        <v>55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G172" si="6">COUNTIF(C$3:C$153,"2. FS")</f>
        <v>2</v>
      </c>
      <c r="D172" s="29">
        <f t="shared" si="6"/>
        <v>2</v>
      </c>
      <c r="E172" s="29">
        <f t="shared" si="6"/>
        <v>2</v>
      </c>
      <c r="F172" s="29">
        <f t="shared" si="6"/>
        <v>2</v>
      </c>
      <c r="G172" s="29">
        <f t="shared" si="6"/>
        <v>2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29" t="s">
        <v>56</v>
      </c>
      <c r="D173" s="29" t="s">
        <v>56</v>
      </c>
      <c r="E173" s="29" t="s">
        <v>56</v>
      </c>
      <c r="F173" s="29" t="s">
        <v>56</v>
      </c>
      <c r="G173" s="29" t="s">
        <v>56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G174" si="7">COUNTIF(C$3:C$153,"2. FS")</f>
        <v>2</v>
      </c>
      <c r="D174" s="29">
        <f t="shared" si="7"/>
        <v>2</v>
      </c>
      <c r="E174" s="29">
        <f t="shared" si="7"/>
        <v>2</v>
      </c>
      <c r="F174" s="29">
        <f t="shared" si="7"/>
        <v>2</v>
      </c>
      <c r="G174" s="29">
        <f t="shared" si="7"/>
        <v>2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29" t="s">
        <v>57</v>
      </c>
      <c r="D175" s="29" t="s">
        <v>57</v>
      </c>
      <c r="E175" s="29" t="s">
        <v>57</v>
      </c>
      <c r="F175" s="29" t="s">
        <v>57</v>
      </c>
      <c r="G175" s="29" t="s">
        <v>57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G176" si="8">COUNTIF(C$3:C$153,"2. FS")</f>
        <v>2</v>
      </c>
      <c r="D176" s="29">
        <f t="shared" si="8"/>
        <v>2</v>
      </c>
      <c r="E176" s="29">
        <f t="shared" si="8"/>
        <v>2</v>
      </c>
      <c r="F176" s="29">
        <f t="shared" si="8"/>
        <v>2</v>
      </c>
      <c r="G176" s="29">
        <f t="shared" si="8"/>
        <v>2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68</v>
      </c>
      <c r="D177" s="30" t="s">
        <v>68</v>
      </c>
      <c r="E177" s="30" t="s">
        <v>68</v>
      </c>
      <c r="F177" s="30" t="s">
        <v>68</v>
      </c>
      <c r="G177" s="30" t="s">
        <v>68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G178" si="9">COUNTIF(C$3:C$152,"Biologie")</f>
        <v>1</v>
      </c>
      <c r="D178" s="29">
        <f t="shared" si="9"/>
        <v>1</v>
      </c>
      <c r="E178" s="29">
        <f t="shared" si="9"/>
        <v>1</v>
      </c>
      <c r="F178" s="29">
        <f t="shared" si="9"/>
        <v>1</v>
      </c>
      <c r="G178" s="29">
        <f t="shared" si="9"/>
        <v>1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69</v>
      </c>
      <c r="D179" s="30" t="s">
        <v>69</v>
      </c>
      <c r="E179" s="30" t="s">
        <v>69</v>
      </c>
      <c r="F179" s="30" t="s">
        <v>69</v>
      </c>
      <c r="G179" s="30" t="s">
        <v>69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>COUNTIF(C$3:C$152,"Physik")</f>
        <v>1</v>
      </c>
      <c r="D180" s="29">
        <f t="shared" ref="D180:G180" si="10">COUNTIF(D$3:D$151,"Physik")</f>
        <v>1</v>
      </c>
      <c r="E180" s="29">
        <f t="shared" si="10"/>
        <v>1</v>
      </c>
      <c r="F180" s="29">
        <f t="shared" si="10"/>
        <v>1</v>
      </c>
      <c r="G180" s="29">
        <f t="shared" si="10"/>
        <v>1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30" t="s">
        <v>52</v>
      </c>
      <c r="D181" s="30" t="s">
        <v>52</v>
      </c>
      <c r="E181" s="30" t="s">
        <v>52</v>
      </c>
      <c r="F181" s="30" t="s">
        <v>52</v>
      </c>
      <c r="G181" s="30" t="s">
        <v>52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29">
        <f>COUNTIF(C$3:C$152,"Geschichte")</f>
        <v>1</v>
      </c>
      <c r="D182" s="29">
        <f t="shared" ref="D182:G182" si="11">COUNTIF(D$3:D$151,"Geschichte")</f>
        <v>1</v>
      </c>
      <c r="E182" s="29">
        <f t="shared" si="11"/>
        <v>1</v>
      </c>
      <c r="F182" s="29">
        <f t="shared" si="11"/>
        <v>1</v>
      </c>
      <c r="G182" s="29">
        <f t="shared" si="11"/>
        <v>1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28"/>
      <c r="B183" s="2"/>
      <c r="C183" s="30" t="s">
        <v>31</v>
      </c>
      <c r="D183" s="30" t="s">
        <v>31</v>
      </c>
      <c r="E183" s="30" t="s">
        <v>31</v>
      </c>
      <c r="F183" s="30" t="s">
        <v>31</v>
      </c>
      <c r="G183" s="30" t="s">
        <v>31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28"/>
      <c r="B184" s="2"/>
      <c r="C184" s="29">
        <f t="shared" ref="C184:G184" si="12">COUNTIF(C$3:C$152,"Geographie")</f>
        <v>1</v>
      </c>
      <c r="D184" s="29">
        <f t="shared" si="12"/>
        <v>1</v>
      </c>
      <c r="E184" s="29">
        <f t="shared" si="12"/>
        <v>1</v>
      </c>
      <c r="F184" s="29">
        <f t="shared" si="12"/>
        <v>1</v>
      </c>
      <c r="G184" s="29">
        <f t="shared" si="12"/>
        <v>1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28"/>
      <c r="B185" s="2"/>
      <c r="C185" s="30" t="s">
        <v>76</v>
      </c>
      <c r="D185" s="30" t="s">
        <v>76</v>
      </c>
      <c r="E185" s="30" t="s">
        <v>76</v>
      </c>
      <c r="F185" s="30" t="s">
        <v>76</v>
      </c>
      <c r="G185" s="30" t="s">
        <v>76</v>
      </c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28"/>
      <c r="B186" s="2"/>
      <c r="C186" s="29">
        <f t="shared" ref="C186:G186" si="13">COUNTIF(C$3:C$153,"Phil/Reli")</f>
        <v>1</v>
      </c>
      <c r="D186" s="29">
        <f t="shared" si="13"/>
        <v>1</v>
      </c>
      <c r="E186" s="29">
        <f t="shared" si="13"/>
        <v>1</v>
      </c>
      <c r="F186" s="29">
        <f t="shared" si="13"/>
        <v>1</v>
      </c>
      <c r="G186" s="29">
        <f t="shared" si="13"/>
        <v>1</v>
      </c>
      <c r="H186" s="4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.75" customHeight="1">
      <c r="A385" s="27"/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.75" customHeight="1">
      <c r="A386" s="27"/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/>
    <row r="388" spans="1:26" ht="15.75" customHeight="1"/>
    <row r="389" spans="1:26" ht="15.75" customHeight="1"/>
    <row r="390" spans="1:26" ht="15.75" customHeight="1"/>
    <row r="391" spans="1:26" ht="15.75" customHeight="1"/>
    <row r="392" spans="1:26" ht="15.75" customHeight="1"/>
    <row r="393" spans="1:26" ht="15.75" customHeight="1"/>
    <row r="394" spans="1:26" ht="15.75" customHeight="1"/>
    <row r="395" spans="1:26" ht="15.75" customHeight="1"/>
    <row r="396" spans="1:26" ht="15.75" customHeight="1"/>
    <row r="397" spans="1:26" ht="15.75" customHeight="1"/>
    <row r="398" spans="1:26" ht="15.75" customHeight="1"/>
    <row r="399" spans="1:26" ht="15.75" customHeight="1"/>
    <row r="400" spans="1:26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H6"/>
  </mergeCells>
  <phoneticPr fontId="12" type="noConversion"/>
  <conditionalFormatting sqref="C178:F178 C180:F180 C182:F182 C184:F184">
    <cfRule type="cellIs" dxfId="113" priority="1" operator="notEqual">
      <formula>1</formula>
    </cfRule>
  </conditionalFormatting>
  <conditionalFormatting sqref="C178:F178 C180:F180 C182:F182 C184:F184">
    <cfRule type="cellIs" dxfId="112" priority="2" operator="equal">
      <formula>1</formula>
    </cfRule>
  </conditionalFormatting>
  <conditionalFormatting sqref="C166:F166 C168:F168 C170:F170 C172:F172 C174:F174 C176:F176">
    <cfRule type="cellIs" dxfId="111" priority="3" operator="notEqual">
      <formula>2</formula>
    </cfRule>
  </conditionalFormatting>
  <conditionalFormatting sqref="C166:F166 C168:F168 C170:F170 C172:F172 C174:F174 C176:F176">
    <cfRule type="cellIs" dxfId="110" priority="4" operator="equal">
      <formula>2</formula>
    </cfRule>
  </conditionalFormatting>
  <conditionalFormatting sqref="B3:B160">
    <cfRule type="cellIs" dxfId="109" priority="5" operator="equal">
      <formula>"Samstag"</formula>
    </cfRule>
  </conditionalFormatting>
  <conditionalFormatting sqref="B3:B160">
    <cfRule type="cellIs" dxfId="108" priority="6" operator="equal">
      <formula>"Sonntag"</formula>
    </cfRule>
  </conditionalFormatting>
  <conditionalFormatting sqref="C186:E186">
    <cfRule type="cellIs" dxfId="107" priority="7" operator="notEqual">
      <formula>1</formula>
    </cfRule>
  </conditionalFormatting>
  <conditionalFormatting sqref="C186:E186">
    <cfRule type="cellIs" dxfId="106" priority="8" operator="equal">
      <formula>1</formula>
    </cfRule>
  </conditionalFormatting>
  <conditionalFormatting sqref="F186">
    <cfRule type="cellIs" dxfId="105" priority="9" operator="notEqual">
      <formula>1</formula>
    </cfRule>
  </conditionalFormatting>
  <conditionalFormatting sqref="F186">
    <cfRule type="cellIs" dxfId="104" priority="10" operator="equal">
      <formula>1</formula>
    </cfRule>
  </conditionalFormatting>
  <conditionalFormatting sqref="G178 G180 G182 G184">
    <cfRule type="cellIs" dxfId="103" priority="11" operator="notEqual">
      <formula>1</formula>
    </cfRule>
  </conditionalFormatting>
  <conditionalFormatting sqref="G178 G180 G182 G184">
    <cfRule type="cellIs" dxfId="102" priority="12" operator="equal">
      <formula>1</formula>
    </cfRule>
  </conditionalFormatting>
  <conditionalFormatting sqref="G166 G168 G170 G172 G174 G176">
    <cfRule type="cellIs" dxfId="101" priority="13" operator="notEqual">
      <formula>2</formula>
    </cfRule>
  </conditionalFormatting>
  <conditionalFormatting sqref="G166 G168 G170 G172 G174 G176">
    <cfRule type="cellIs" dxfId="100" priority="14" operator="equal">
      <formula>2</formula>
    </cfRule>
  </conditionalFormatting>
  <conditionalFormatting sqref="G186">
    <cfRule type="cellIs" dxfId="99" priority="15" operator="notEqual">
      <formula>1</formula>
    </cfRule>
  </conditionalFormatting>
  <conditionalFormatting sqref="G186">
    <cfRule type="cellIs" dxfId="98" priority="16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zoomScale="150" zoomScaleNormal="150" zoomScalePageLayoutView="150" workbookViewId="0">
      <pane ySplit="1" topLeftCell="A105" activePane="bottomLeft" state="frozen"/>
      <selection pane="bottomLeft" sqref="A1:G110"/>
    </sheetView>
  </sheetViews>
  <sheetFormatPr baseColWidth="10" defaultColWidth="12.6640625" defaultRowHeight="15" customHeight="1" x14ac:dyDescent="0"/>
  <cols>
    <col min="1" max="1" width="9.6640625" customWidth="1"/>
    <col min="2" max="2" width="9.33203125" customWidth="1"/>
    <col min="3" max="3" width="11.83203125" customWidth="1"/>
    <col min="4" max="4" width="12.33203125" customWidth="1"/>
    <col min="5" max="5" width="11.5" customWidth="1"/>
    <col min="6" max="6" width="12.1640625" customWidth="1"/>
    <col min="7" max="7" width="18.5" customWidth="1"/>
    <col min="8" max="11" width="8.6640625" customWidth="1"/>
    <col min="12" max="25" width="7.6640625" customWidth="1"/>
    <col min="26" max="26" width="11.1640625" customWidth="1"/>
  </cols>
  <sheetData>
    <row r="1" spans="1:25" ht="21.75" customHeight="1">
      <c r="A1" s="1" t="s">
        <v>0</v>
      </c>
      <c r="B1" s="2"/>
      <c r="C1" s="2" t="s">
        <v>77</v>
      </c>
      <c r="D1" s="2" t="s">
        <v>78</v>
      </c>
      <c r="E1" s="2" t="s">
        <v>79</v>
      </c>
      <c r="F1" s="2" t="s">
        <v>80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5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1.75" customHeight="1">
      <c r="A4" s="7">
        <f t="shared" ref="A4:A160" si="1">A3+1</f>
        <v>45902</v>
      </c>
      <c r="B4" s="2" t="str">
        <f t="shared" si="0"/>
        <v>Dienstag</v>
      </c>
      <c r="C4" s="3"/>
      <c r="D4" s="3"/>
      <c r="E4" s="3"/>
      <c r="F4" s="3"/>
      <c r="G4" s="3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3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1.75" customHeight="1">
      <c r="A26" s="7">
        <f t="shared" si="1"/>
        <v>45924</v>
      </c>
      <c r="B26" s="2" t="str">
        <f t="shared" si="0"/>
        <v>Mittwoch</v>
      </c>
      <c r="C26" s="38" t="s">
        <v>25</v>
      </c>
      <c r="D26" s="38" t="s">
        <v>25</v>
      </c>
      <c r="E26" s="18" t="s">
        <v>57</v>
      </c>
      <c r="F26" s="18" t="s">
        <v>57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1.75" customHeight="1">
      <c r="A31" s="7">
        <f t="shared" si="1"/>
        <v>45929</v>
      </c>
      <c r="B31" s="2" t="str">
        <f t="shared" si="0"/>
        <v>Montag</v>
      </c>
      <c r="C31" s="8"/>
      <c r="D31" s="38" t="s">
        <v>31</v>
      </c>
      <c r="E31" s="8"/>
      <c r="F31" s="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1.75" customHeight="1">
      <c r="A32" s="7">
        <f t="shared" si="1"/>
        <v>45930</v>
      </c>
      <c r="B32" s="2" t="str">
        <f t="shared" si="0"/>
        <v>Dienstag</v>
      </c>
      <c r="C32" s="38" t="s">
        <v>31</v>
      </c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106</v>
      </c>
      <c r="E33" s="18" t="s">
        <v>65</v>
      </c>
      <c r="F33" s="18" t="s">
        <v>106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1.75" customHeight="1">
      <c r="A39" s="7">
        <f t="shared" si="1"/>
        <v>45937</v>
      </c>
      <c r="B39" s="2" t="str">
        <f t="shared" si="0"/>
        <v>Dienstag</v>
      </c>
      <c r="C39" s="17" t="s">
        <v>14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21.75" customHeight="1">
      <c r="A41" s="7">
        <f t="shared" si="1"/>
        <v>45939</v>
      </c>
      <c r="B41" s="2" t="str">
        <f t="shared" si="0"/>
        <v>Donnerstag</v>
      </c>
      <c r="C41" s="17" t="s">
        <v>53</v>
      </c>
      <c r="D41" s="17" t="s">
        <v>53</v>
      </c>
      <c r="E41" s="17" t="s">
        <v>53</v>
      </c>
      <c r="F41" s="17" t="s">
        <v>53</v>
      </c>
      <c r="G41" s="12" t="s">
        <v>82</v>
      </c>
      <c r="H41" s="17" t="s">
        <v>83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21.75" customHeight="1">
      <c r="A42" s="7">
        <f t="shared" si="1"/>
        <v>45940</v>
      </c>
      <c r="B42" s="2" t="str">
        <f t="shared" si="0"/>
        <v>Freitag</v>
      </c>
      <c r="C42" s="8"/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8" t="s">
        <v>52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21.75" customHeight="1">
      <c r="A69" s="7">
        <f t="shared" si="1"/>
        <v>45967</v>
      </c>
      <c r="B69" s="2" t="str">
        <f t="shared" si="0"/>
        <v>Donnerstag</v>
      </c>
      <c r="C69" s="17" t="s">
        <v>17</v>
      </c>
      <c r="D69" s="17" t="s">
        <v>17</v>
      </c>
      <c r="E69" s="17" t="s">
        <v>17</v>
      </c>
      <c r="F69" s="17" t="s">
        <v>17</v>
      </c>
      <c r="G69" s="18" t="s">
        <v>67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8" t="s">
        <v>52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21.75" customHeight="1">
      <c r="A74" s="7">
        <f t="shared" si="1"/>
        <v>45972</v>
      </c>
      <c r="B74" s="2" t="str">
        <f t="shared" si="0"/>
        <v>Dienstag</v>
      </c>
      <c r="C74" s="38" t="s">
        <v>84</v>
      </c>
      <c r="D74" s="3"/>
      <c r="E74" s="17" t="s">
        <v>25</v>
      </c>
      <c r="F74" s="17" t="s">
        <v>25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8" t="s">
        <v>84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21.75" customHeight="1">
      <c r="A76" s="7">
        <f t="shared" si="1"/>
        <v>45974</v>
      </c>
      <c r="B76" s="2" t="str">
        <f t="shared" si="0"/>
        <v>Donnerstag</v>
      </c>
      <c r="C76" s="3"/>
      <c r="D76" s="3"/>
      <c r="E76" s="38" t="s">
        <v>84</v>
      </c>
      <c r="F76" s="3"/>
      <c r="G76" s="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21.75" customHeight="1">
      <c r="A77" s="7">
        <f t="shared" si="1"/>
        <v>45975</v>
      </c>
      <c r="B77" s="2" t="str">
        <f t="shared" si="0"/>
        <v>Freitag</v>
      </c>
      <c r="C77" s="3"/>
      <c r="D77" s="38" t="s">
        <v>84</v>
      </c>
      <c r="E77" s="3"/>
      <c r="F77" s="13"/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39" t="s">
        <v>85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21.75" customHeight="1">
      <c r="A82" s="7">
        <f t="shared" si="1"/>
        <v>45980</v>
      </c>
      <c r="B82" s="2" t="str">
        <f t="shared" si="0"/>
        <v>Mittwoch</v>
      </c>
      <c r="C82" s="3"/>
      <c r="D82" s="3"/>
      <c r="E82" s="3"/>
      <c r="F82" s="3"/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21.75" customHeight="1">
      <c r="A83" s="7">
        <f t="shared" si="1"/>
        <v>45981</v>
      </c>
      <c r="B83" s="2" t="str">
        <f t="shared" si="0"/>
        <v>Donnerstag</v>
      </c>
      <c r="C83" s="38" t="s">
        <v>52</v>
      </c>
      <c r="D83" s="38" t="s">
        <v>52</v>
      </c>
      <c r="E83" s="38" t="s">
        <v>31</v>
      </c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21.75" customHeight="1">
      <c r="A84" s="7">
        <f t="shared" si="1"/>
        <v>45982</v>
      </c>
      <c r="B84" s="2" t="str">
        <f t="shared" si="0"/>
        <v>Freitag</v>
      </c>
      <c r="C84" s="31" t="s">
        <v>105</v>
      </c>
      <c r="D84" s="31" t="s">
        <v>105</v>
      </c>
      <c r="E84" s="31" t="s">
        <v>105</v>
      </c>
      <c r="F84" s="31" t="s">
        <v>105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8" t="s">
        <v>68</v>
      </c>
      <c r="F87" s="38" t="s">
        <v>68</v>
      </c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21.75" customHeight="1">
      <c r="A88" s="7">
        <f t="shared" si="1"/>
        <v>45986</v>
      </c>
      <c r="B88" s="2" t="str">
        <f t="shared" si="0"/>
        <v>Dienstag</v>
      </c>
      <c r="C88" s="17" t="s">
        <v>14</v>
      </c>
      <c r="D88" s="12" t="s">
        <v>16</v>
      </c>
      <c r="E88" s="12" t="s">
        <v>16</v>
      </c>
      <c r="F88" s="1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21.75" customHeight="1">
      <c r="A89" s="7">
        <f t="shared" si="1"/>
        <v>45987</v>
      </c>
      <c r="B89" s="2" t="str">
        <f t="shared" si="0"/>
        <v>Mittwoch</v>
      </c>
      <c r="C89" s="3"/>
      <c r="D89" s="17" t="s">
        <v>14</v>
      </c>
      <c r="E89" s="17" t="s">
        <v>14</v>
      </c>
      <c r="F89" s="1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21.75" customHeight="1">
      <c r="A90" s="7">
        <f t="shared" si="1"/>
        <v>45988</v>
      </c>
      <c r="B90" s="2" t="str">
        <f t="shared" si="0"/>
        <v>Donnerstag</v>
      </c>
      <c r="C90" s="38" t="s">
        <v>68</v>
      </c>
      <c r="D90" s="13"/>
      <c r="E90" s="13"/>
      <c r="F90" s="38" t="s">
        <v>14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38" t="s">
        <v>68</v>
      </c>
      <c r="E91" s="18" t="s">
        <v>70</v>
      </c>
      <c r="F91" s="18" t="s">
        <v>71</v>
      </c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21.75" customHeight="1">
      <c r="A95" s="7">
        <f t="shared" si="1"/>
        <v>45993</v>
      </c>
      <c r="B95" s="2" t="str">
        <f t="shared" si="0"/>
        <v>Dienstag</v>
      </c>
      <c r="C95" s="17" t="s">
        <v>25</v>
      </c>
      <c r="D95" s="17" t="s">
        <v>25</v>
      </c>
      <c r="E95" s="17" t="s">
        <v>25</v>
      </c>
      <c r="F95" s="17" t="s">
        <v>25</v>
      </c>
      <c r="G95" s="17" t="s">
        <v>51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1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21.75" customHeight="1">
      <c r="A97" s="7">
        <f t="shared" si="1"/>
        <v>45995</v>
      </c>
      <c r="B97" s="2" t="str">
        <f t="shared" si="0"/>
        <v>Donnerstag</v>
      </c>
      <c r="C97" s="17" t="s">
        <v>53</v>
      </c>
      <c r="D97" s="17" t="s">
        <v>53</v>
      </c>
      <c r="E97" s="17" t="s">
        <v>53</v>
      </c>
      <c r="F97" s="17" t="s">
        <v>53</v>
      </c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21.75" customHeight="1">
      <c r="A98" s="7">
        <f t="shared" si="1"/>
        <v>45996</v>
      </c>
      <c r="B98" s="2" t="str">
        <f t="shared" si="0"/>
        <v>Freitag</v>
      </c>
      <c r="C98" s="3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21.75" customHeight="1">
      <c r="A101" s="7">
        <f t="shared" si="1"/>
        <v>45999</v>
      </c>
      <c r="B101" s="2" t="str">
        <f t="shared" si="0"/>
        <v>Montag</v>
      </c>
      <c r="C101" s="3"/>
      <c r="D101" s="12" t="s">
        <v>72</v>
      </c>
      <c r="E101" s="3"/>
      <c r="F101" s="1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41" t="s">
        <v>85</v>
      </c>
      <c r="E102" s="18" t="s">
        <v>73</v>
      </c>
      <c r="F102" s="44" t="s">
        <v>31</v>
      </c>
      <c r="G102" s="18" t="s">
        <v>73</v>
      </c>
      <c r="H102" s="18" t="s">
        <v>74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8" t="s">
        <v>85</v>
      </c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21.75" customHeight="1">
      <c r="A104" s="7">
        <f t="shared" si="1"/>
        <v>46002</v>
      </c>
      <c r="B104" s="2" t="str">
        <f t="shared" si="0"/>
        <v>Donnerstag</v>
      </c>
      <c r="C104" s="13"/>
      <c r="D104" s="13"/>
      <c r="E104" s="1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21.75" customHeight="1">
      <c r="A105" s="7">
        <f t="shared" si="1"/>
        <v>46003</v>
      </c>
      <c r="B105" s="2" t="str">
        <f t="shared" si="0"/>
        <v>Freitag</v>
      </c>
      <c r="C105" s="17" t="s">
        <v>14</v>
      </c>
      <c r="D105" s="17" t="s">
        <v>14</v>
      </c>
      <c r="E105" s="17" t="s">
        <v>14</v>
      </c>
      <c r="F105" s="17" t="s">
        <v>14</v>
      </c>
      <c r="G105" s="17" t="s">
        <v>86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21.75" customHeight="1">
      <c r="A108" s="7">
        <f t="shared" si="1"/>
        <v>46006</v>
      </c>
      <c r="B108" s="2" t="str">
        <f t="shared" si="0"/>
        <v>Montag</v>
      </c>
      <c r="C108" s="32" t="s">
        <v>17</v>
      </c>
      <c r="D108" s="32" t="s">
        <v>17</v>
      </c>
      <c r="E108" s="32" t="s">
        <v>17</v>
      </c>
      <c r="F108" s="32" t="s">
        <v>17</v>
      </c>
      <c r="G108" s="17" t="s">
        <v>86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1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1.75" customHeight="1">
      <c r="A131" s="7">
        <f t="shared" si="1"/>
        <v>46029</v>
      </c>
      <c r="B131" s="2" t="str">
        <f t="shared" ref="B131:B160" si="2">TEXT(A131,"TTTT")</f>
        <v>Mittwoch</v>
      </c>
      <c r="C131" s="3"/>
      <c r="D131" s="8"/>
      <c r="E131" s="8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18" t="s">
        <v>73</v>
      </c>
      <c r="H136" s="18" t="s">
        <v>74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1.75" customHeight="1">
      <c r="A159" s="7">
        <f t="shared" si="1"/>
        <v>46057</v>
      </c>
      <c r="B159" s="2" t="str">
        <f t="shared" si="2"/>
        <v>Mittwoch</v>
      </c>
      <c r="C159" s="3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21.75" customHeight="1">
      <c r="A160" s="7">
        <f t="shared" si="1"/>
        <v>46058</v>
      </c>
      <c r="B160" s="2" t="str">
        <f t="shared" si="2"/>
        <v>Donnerstag</v>
      </c>
      <c r="C160" s="34"/>
      <c r="D160" s="34"/>
      <c r="E160" s="34"/>
      <c r="F160" s="3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21.75" customHeight="1">
      <c r="A161" s="7"/>
      <c r="B161" s="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21.75" customHeight="1">
      <c r="A162" s="27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>
      <c r="A163" s="27"/>
      <c r="B163" s="2"/>
      <c r="C163" s="12" t="s">
        <v>44</v>
      </c>
      <c r="D163" s="12" t="s">
        <v>44</v>
      </c>
      <c r="E163" s="12" t="s">
        <v>44</v>
      </c>
      <c r="F163" s="12" t="s">
        <v>44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>
      <c r="A164" s="28"/>
      <c r="B164" s="2"/>
      <c r="C164" s="29" t="s">
        <v>14</v>
      </c>
      <c r="D164" s="29" t="s">
        <v>14</v>
      </c>
      <c r="E164" s="29" t="s">
        <v>14</v>
      </c>
      <c r="F164" s="29" t="s">
        <v>14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customHeight="1">
      <c r="A165" s="28"/>
      <c r="B165" s="2"/>
      <c r="C165" s="33">
        <v>3</v>
      </c>
      <c r="D165" s="33">
        <v>3</v>
      </c>
      <c r="E165" s="33">
        <v>3</v>
      </c>
      <c r="F165" s="33">
        <v>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customHeight="1">
      <c r="A166" s="28"/>
      <c r="B166" s="2"/>
      <c r="C166" s="29" t="s">
        <v>17</v>
      </c>
      <c r="D166" s="29" t="s">
        <v>17</v>
      </c>
      <c r="E166" s="29" t="s">
        <v>17</v>
      </c>
      <c r="F166" s="29" t="s">
        <v>17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customHeight="1">
      <c r="A167" s="28"/>
      <c r="B167" s="2"/>
      <c r="C167" s="29">
        <f t="shared" ref="C167:F167" si="3">COUNTIF(C$3:C$162,"Mathe")</f>
        <v>2</v>
      </c>
      <c r="D167" s="29">
        <f t="shared" si="3"/>
        <v>2</v>
      </c>
      <c r="E167" s="29">
        <f t="shared" si="3"/>
        <v>2</v>
      </c>
      <c r="F167" s="29">
        <f t="shared" si="3"/>
        <v>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customHeight="1">
      <c r="A168" s="28"/>
      <c r="B168" s="2"/>
      <c r="C168" s="29" t="s">
        <v>25</v>
      </c>
      <c r="D168" s="29" t="s">
        <v>25</v>
      </c>
      <c r="E168" s="29" t="s">
        <v>25</v>
      </c>
      <c r="F168" s="29" t="s">
        <v>25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customHeight="1">
      <c r="A169" s="28"/>
      <c r="B169" s="2"/>
      <c r="C169" s="29">
        <f t="shared" ref="C169:F169" si="4">COUNTIF(C$3:C$153,"Englisch")</f>
        <v>2</v>
      </c>
      <c r="D169" s="29">
        <f t="shared" si="4"/>
        <v>2</v>
      </c>
      <c r="E169" s="29">
        <f t="shared" si="4"/>
        <v>2</v>
      </c>
      <c r="F169" s="29">
        <f t="shared" si="4"/>
        <v>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customHeight="1">
      <c r="A170" s="28"/>
      <c r="B170" s="2"/>
      <c r="C170" s="29" t="s">
        <v>53</v>
      </c>
      <c r="D170" s="29" t="s">
        <v>53</v>
      </c>
      <c r="E170" s="29" t="s">
        <v>53</v>
      </c>
      <c r="F170" s="29" t="s">
        <v>53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customHeight="1">
      <c r="A171" s="28"/>
      <c r="B171" s="2"/>
      <c r="C171" s="29">
        <f t="shared" ref="C171:F171" si="5">COUNTIF(C$3:C$153,"2. FS")</f>
        <v>2</v>
      </c>
      <c r="D171" s="29">
        <f t="shared" si="5"/>
        <v>2</v>
      </c>
      <c r="E171" s="29">
        <f t="shared" si="5"/>
        <v>2</v>
      </c>
      <c r="F171" s="29">
        <f t="shared" si="5"/>
        <v>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customHeight="1">
      <c r="A172" s="28"/>
      <c r="B172" s="2"/>
      <c r="C172" s="30" t="s">
        <v>68</v>
      </c>
      <c r="D172" s="30" t="s">
        <v>68</v>
      </c>
      <c r="E172" s="30" t="s">
        <v>68</v>
      </c>
      <c r="F172" s="30" t="s">
        <v>68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customHeight="1">
      <c r="A173" s="28"/>
      <c r="B173" s="2"/>
      <c r="C173" s="29">
        <f t="shared" ref="C173:F173" si="6">COUNTIF(C$3:C$153,"Biologie")</f>
        <v>1</v>
      </c>
      <c r="D173" s="29">
        <f t="shared" si="6"/>
        <v>1</v>
      </c>
      <c r="E173" s="29">
        <f t="shared" si="6"/>
        <v>1</v>
      </c>
      <c r="F173" s="29">
        <f t="shared" si="6"/>
        <v>1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customHeight="1">
      <c r="A174" s="28"/>
      <c r="B174" s="2"/>
      <c r="C174" s="30" t="s">
        <v>84</v>
      </c>
      <c r="D174" s="30" t="s">
        <v>84</v>
      </c>
      <c r="E174" s="30" t="s">
        <v>84</v>
      </c>
      <c r="F174" s="30" t="s">
        <v>84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customHeight="1">
      <c r="A175" s="28"/>
      <c r="B175" s="2"/>
      <c r="C175" s="29">
        <f t="shared" ref="C175:F175" si="7">COUNTIF(C$3:C$153,"Chemie")</f>
        <v>1</v>
      </c>
      <c r="D175" s="29">
        <f t="shared" si="7"/>
        <v>1</v>
      </c>
      <c r="E175" s="29">
        <f t="shared" si="7"/>
        <v>1</v>
      </c>
      <c r="F175" s="29">
        <f t="shared" si="7"/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customHeight="1">
      <c r="A176" s="28"/>
      <c r="B176" s="2"/>
      <c r="C176" s="30" t="s">
        <v>87</v>
      </c>
      <c r="D176" s="30" t="s">
        <v>87</v>
      </c>
      <c r="E176" s="30" t="s">
        <v>87</v>
      </c>
      <c r="F176" s="30" t="s">
        <v>87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customHeight="1">
      <c r="A177" s="28"/>
      <c r="B177" s="2"/>
      <c r="C177" s="29">
        <f t="shared" ref="C177:F177" si="8">COUNTIF(C$3:C$153,"WP 3")</f>
        <v>1</v>
      </c>
      <c r="D177" s="29">
        <f t="shared" si="8"/>
        <v>1</v>
      </c>
      <c r="E177" s="29">
        <f t="shared" si="8"/>
        <v>1</v>
      </c>
      <c r="F177" s="29">
        <f t="shared" si="8"/>
        <v>1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customHeight="1">
      <c r="A178" s="28"/>
      <c r="B178" s="2"/>
      <c r="C178" s="30" t="s">
        <v>52</v>
      </c>
      <c r="D178" s="30" t="s">
        <v>52</v>
      </c>
      <c r="E178" s="30" t="s">
        <v>52</v>
      </c>
      <c r="F178" s="30" t="s">
        <v>52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customHeight="1">
      <c r="A179" s="28"/>
      <c r="B179" s="2"/>
      <c r="C179" s="29">
        <f t="shared" ref="C179:F179" si="9">COUNTIF(C$3:C$153,"Geschichte")</f>
        <v>1</v>
      </c>
      <c r="D179" s="29">
        <f t="shared" si="9"/>
        <v>1</v>
      </c>
      <c r="E179" s="29">
        <f t="shared" si="9"/>
        <v>1</v>
      </c>
      <c r="F179" s="29">
        <f t="shared" si="9"/>
        <v>1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1.75" customHeight="1">
      <c r="A180" s="27"/>
      <c r="B180" s="2"/>
      <c r="C180" s="30" t="s">
        <v>31</v>
      </c>
      <c r="D180" s="30" t="s">
        <v>31</v>
      </c>
      <c r="E180" s="30" t="s">
        <v>31</v>
      </c>
      <c r="F180" s="30" t="s">
        <v>31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21.75" customHeight="1">
      <c r="A181" s="27"/>
      <c r="B181" s="2"/>
      <c r="C181" s="29">
        <f t="shared" ref="C181:F181" si="10">COUNTIF(C$3:C$153,"Geographie")</f>
        <v>1</v>
      </c>
      <c r="D181" s="29">
        <f t="shared" si="10"/>
        <v>1</v>
      </c>
      <c r="E181" s="29">
        <f t="shared" si="10"/>
        <v>1</v>
      </c>
      <c r="F181" s="29">
        <f t="shared" si="10"/>
        <v>1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1.75" customHeight="1">
      <c r="A182" s="27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/>
    <row r="383" spans="1:25" ht="15.75" customHeight="1"/>
    <row r="384" spans="1:25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3:F173 C175:F175 C179:F179">
    <cfRule type="cellIs" dxfId="95" priority="1" operator="notEqual">
      <formula>1</formula>
    </cfRule>
  </conditionalFormatting>
  <conditionalFormatting sqref="C173:F173 C175:F175 C179:F179">
    <cfRule type="cellIs" dxfId="94" priority="2" operator="equal">
      <formula>1</formula>
    </cfRule>
  </conditionalFormatting>
  <conditionalFormatting sqref="C167:F167 C169:F169">
    <cfRule type="cellIs" dxfId="93" priority="3" operator="notEqual">
      <formula>2</formula>
    </cfRule>
  </conditionalFormatting>
  <conditionalFormatting sqref="C167:F167 C169:F169">
    <cfRule type="cellIs" dxfId="92" priority="4" operator="equal">
      <formula>2</formula>
    </cfRule>
  </conditionalFormatting>
  <conditionalFormatting sqref="B3:B161">
    <cfRule type="cellIs" dxfId="91" priority="5" operator="equal">
      <formula>"Samstag"</formula>
    </cfRule>
  </conditionalFormatting>
  <conditionalFormatting sqref="B3:B161">
    <cfRule type="cellIs" dxfId="90" priority="6" operator="equal">
      <formula>"Sonntag"</formula>
    </cfRule>
  </conditionalFormatting>
  <conditionalFormatting sqref="C171:F171">
    <cfRule type="cellIs" dxfId="89" priority="7" operator="notEqual">
      <formula>2</formula>
    </cfRule>
  </conditionalFormatting>
  <conditionalFormatting sqref="C171:F171">
    <cfRule type="cellIs" dxfId="88" priority="8" operator="equal">
      <formula>2</formula>
    </cfRule>
  </conditionalFormatting>
  <conditionalFormatting sqref="C177">
    <cfRule type="cellIs" dxfId="87" priority="9" operator="notEqual">
      <formula>1</formula>
    </cfRule>
  </conditionalFormatting>
  <conditionalFormatting sqref="C177">
    <cfRule type="cellIs" dxfId="86" priority="10" operator="equal">
      <formula>1</formula>
    </cfRule>
  </conditionalFormatting>
  <conditionalFormatting sqref="D177">
    <cfRule type="cellIs" dxfId="85" priority="11" operator="notEqual">
      <formula>1</formula>
    </cfRule>
  </conditionalFormatting>
  <conditionalFormatting sqref="D177">
    <cfRule type="cellIs" dxfId="84" priority="12" operator="equal">
      <formula>1</formula>
    </cfRule>
  </conditionalFormatting>
  <conditionalFormatting sqref="E177">
    <cfRule type="cellIs" dxfId="83" priority="13" operator="notEqual">
      <formula>1</formula>
    </cfRule>
  </conditionalFormatting>
  <conditionalFormatting sqref="E177">
    <cfRule type="cellIs" dxfId="82" priority="14" operator="equal">
      <formula>1</formula>
    </cfRule>
  </conditionalFormatting>
  <conditionalFormatting sqref="F177">
    <cfRule type="cellIs" dxfId="81" priority="15" operator="notEqual">
      <formula>1</formula>
    </cfRule>
  </conditionalFormatting>
  <conditionalFormatting sqref="F177">
    <cfRule type="cellIs" dxfId="80" priority="16" operator="equal">
      <formula>1</formula>
    </cfRule>
  </conditionalFormatting>
  <conditionalFormatting sqref="C181:E181">
    <cfRule type="cellIs" dxfId="79" priority="17" operator="notEqual">
      <formula>1</formula>
    </cfRule>
  </conditionalFormatting>
  <conditionalFormatting sqref="C181:E181">
    <cfRule type="cellIs" dxfId="78" priority="18" operator="equal">
      <formula>1</formula>
    </cfRule>
  </conditionalFormatting>
  <conditionalFormatting sqref="F181">
    <cfRule type="cellIs" dxfId="77" priority="19" operator="notEqual">
      <formula>1</formula>
    </cfRule>
  </conditionalFormatting>
  <conditionalFormatting sqref="F181">
    <cfRule type="cellIs" dxfId="76" priority="20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zoomScale="200" zoomScaleNormal="200" zoomScalePageLayoutView="200" workbookViewId="0">
      <pane ySplit="1" topLeftCell="A105" activePane="bottomLeft" state="frozen"/>
      <selection pane="bottomLeft" sqref="A1:I110"/>
    </sheetView>
  </sheetViews>
  <sheetFormatPr baseColWidth="10" defaultColWidth="12.6640625" defaultRowHeight="15" customHeight="1" x14ac:dyDescent="0"/>
  <cols>
    <col min="1" max="1" width="9.83203125" customWidth="1"/>
    <col min="2" max="2" width="9.6640625" customWidth="1"/>
    <col min="3" max="3" width="12.33203125" customWidth="1"/>
    <col min="4" max="4" width="12.6640625" customWidth="1"/>
    <col min="5" max="5" width="12.33203125" customWidth="1"/>
    <col min="6" max="6" width="12.83203125" customWidth="1"/>
    <col min="7" max="7" width="12.33203125" customWidth="1"/>
    <col min="8" max="8" width="12.1640625" customWidth="1"/>
    <col min="9" max="9" width="17.33203125" customWidth="1"/>
    <col min="10" max="10" width="12.1640625" customWidth="1"/>
    <col min="11" max="11" width="11.33203125" customWidth="1"/>
    <col min="12" max="13" width="8.6640625" customWidth="1"/>
    <col min="14" max="26" width="7.6640625" customWidth="1"/>
  </cols>
  <sheetData>
    <row r="1" spans="1:26" ht="21.75" customHeight="1">
      <c r="A1" s="1" t="s">
        <v>0</v>
      </c>
      <c r="B1" s="2"/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2" t="s">
        <v>93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>
      <c r="A2" s="5" t="s">
        <v>6</v>
      </c>
      <c r="B2" s="2"/>
      <c r="C2" s="6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"/>
      <c r="H3" s="3"/>
      <c r="I3" s="35" t="s">
        <v>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3"/>
      <c r="H4" s="3"/>
      <c r="I4" s="3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"/>
      <c r="H5" s="3"/>
      <c r="I5" s="3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4"/>
      <c r="F6" s="4"/>
      <c r="G6" s="4"/>
      <c r="H6" s="4"/>
      <c r="I6" s="3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3"/>
      <c r="H7" s="3"/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9"/>
      <c r="H8" s="9"/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9"/>
      <c r="H9" s="9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9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9"/>
      <c r="H16" s="9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3"/>
      <c r="H17" s="3"/>
      <c r="I17" s="4"/>
      <c r="J17" s="4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3"/>
      <c r="H18" s="3"/>
      <c r="I18" s="8"/>
      <c r="J18" s="4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3"/>
      <c r="H19" s="3"/>
      <c r="I19" s="8"/>
      <c r="J19" s="4"/>
      <c r="K19" s="3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3"/>
      <c r="H20" s="3"/>
      <c r="I20" s="8"/>
      <c r="J20" s="4"/>
      <c r="K20" s="3"/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3"/>
      <c r="H21" s="3"/>
      <c r="I21" s="8"/>
      <c r="J21" s="8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9"/>
      <c r="H22" s="9"/>
      <c r="I22" s="4"/>
      <c r="J22" s="4"/>
      <c r="K22" s="3"/>
      <c r="L22" s="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9"/>
      <c r="H23" s="9"/>
      <c r="I23" s="4"/>
      <c r="J23" s="4"/>
      <c r="K23" s="3"/>
      <c r="L23" s="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8"/>
      <c r="H24" s="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12" t="s">
        <v>81</v>
      </c>
      <c r="H25" s="12" t="s">
        <v>81</v>
      </c>
      <c r="I25" s="8" t="s">
        <v>9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>
      <c r="A26" s="7">
        <f t="shared" si="1"/>
        <v>45924</v>
      </c>
      <c r="B26" s="2" t="str">
        <f t="shared" si="0"/>
        <v>Mittwoch</v>
      </c>
      <c r="C26" s="8"/>
      <c r="D26" s="8"/>
      <c r="E26" s="8"/>
      <c r="F26" s="8"/>
      <c r="G26" s="8"/>
      <c r="H26" s="8"/>
      <c r="I26" s="8" t="s">
        <v>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8"/>
      <c r="H27" s="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8"/>
      <c r="H28" s="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9"/>
      <c r="H29" s="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9"/>
      <c r="H30" s="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>
      <c r="A31" s="7">
        <f t="shared" si="1"/>
        <v>45929</v>
      </c>
      <c r="B31" s="2" t="str">
        <f t="shared" si="0"/>
        <v>Montag</v>
      </c>
      <c r="C31" s="8"/>
      <c r="D31" s="8"/>
      <c r="E31" s="8"/>
      <c r="F31" s="8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8"/>
      <c r="H32" s="8"/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>
      <c r="A33" s="7">
        <f t="shared" si="1"/>
        <v>45931</v>
      </c>
      <c r="B33" s="2" t="str">
        <f t="shared" si="0"/>
        <v>Mittwoch</v>
      </c>
      <c r="C33" s="18" t="s">
        <v>65</v>
      </c>
      <c r="D33" s="18" t="s">
        <v>66</v>
      </c>
      <c r="E33" s="18" t="s">
        <v>65</v>
      </c>
      <c r="F33" s="18" t="s">
        <v>66</v>
      </c>
      <c r="G33" s="18" t="s">
        <v>65</v>
      </c>
      <c r="H33" s="18" t="s">
        <v>66</v>
      </c>
      <c r="I33" s="14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>
      <c r="A34" s="7">
        <f t="shared" si="1"/>
        <v>45932</v>
      </c>
      <c r="B34" s="2" t="str">
        <f t="shared" si="0"/>
        <v>Donnerstag</v>
      </c>
      <c r="C34" s="17" t="s">
        <v>14</v>
      </c>
      <c r="D34" s="17" t="s">
        <v>14</v>
      </c>
      <c r="E34" s="17" t="s">
        <v>14</v>
      </c>
      <c r="F34" s="17" t="s">
        <v>14</v>
      </c>
      <c r="G34" s="8"/>
      <c r="H34" s="8"/>
      <c r="I34" s="8" t="s">
        <v>10</v>
      </c>
      <c r="J34" s="17" t="s">
        <v>26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/>
      <c r="F35" s="16"/>
      <c r="G35" s="16"/>
      <c r="H35" s="1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9"/>
      <c r="H36" s="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9"/>
      <c r="H37" s="9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12" t="s">
        <v>13</v>
      </c>
      <c r="H38" s="12" t="s">
        <v>13</v>
      </c>
      <c r="I38" s="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f t="shared" si="1"/>
        <v>45937</v>
      </c>
      <c r="B39" s="2" t="str">
        <f t="shared" si="0"/>
        <v>Dienstag</v>
      </c>
      <c r="C39" s="17" t="s">
        <v>25</v>
      </c>
      <c r="D39" s="17" t="s">
        <v>25</v>
      </c>
      <c r="E39" s="17" t="s">
        <v>25</v>
      </c>
      <c r="F39" s="17" t="s">
        <v>25</v>
      </c>
      <c r="G39" s="12" t="s">
        <v>50</v>
      </c>
      <c r="H39" s="12" t="s">
        <v>50</v>
      </c>
      <c r="I39" s="14" t="s">
        <v>15</v>
      </c>
      <c r="J39" s="17" t="s">
        <v>94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f t="shared" si="1"/>
        <v>45938</v>
      </c>
      <c r="B40" s="2" t="str">
        <f t="shared" si="0"/>
        <v>Mittwoch</v>
      </c>
      <c r="C40" s="18" t="s">
        <v>16</v>
      </c>
      <c r="D40" s="18" t="s">
        <v>16</v>
      </c>
      <c r="E40" s="18" t="s">
        <v>16</v>
      </c>
      <c r="F40" s="18" t="s">
        <v>16</v>
      </c>
      <c r="G40" s="18" t="s">
        <v>16</v>
      </c>
      <c r="H40" s="18" t="s">
        <v>16</v>
      </c>
      <c r="I40" s="14" t="s">
        <v>15</v>
      </c>
      <c r="J40" s="18" t="s">
        <v>16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8"/>
      <c r="H41" s="8"/>
      <c r="I41" s="1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f t="shared" si="1"/>
        <v>45940</v>
      </c>
      <c r="B42" s="2" t="str">
        <f t="shared" si="0"/>
        <v>Freitag</v>
      </c>
      <c r="C42" s="17" t="s">
        <v>17</v>
      </c>
      <c r="D42" s="17" t="s">
        <v>17</v>
      </c>
      <c r="E42" s="17" t="s">
        <v>17</v>
      </c>
      <c r="F42" s="17" t="s">
        <v>17</v>
      </c>
      <c r="G42" s="8"/>
      <c r="H42" s="8"/>
      <c r="I42" s="1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9"/>
      <c r="H43" s="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9"/>
      <c r="H44" s="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12" t="s">
        <v>19</v>
      </c>
      <c r="H45" s="12" t="s">
        <v>19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20"/>
      <c r="H46" s="20"/>
      <c r="I46" s="8" t="s">
        <v>20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12" t="s">
        <v>19</v>
      </c>
      <c r="H47" s="12" t="s">
        <v>19</v>
      </c>
      <c r="I47" s="8" t="s">
        <v>21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20"/>
      <c r="H48" s="20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12" t="s">
        <v>19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9"/>
      <c r="H50" s="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9"/>
      <c r="H51" s="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21" t="s">
        <v>22</v>
      </c>
      <c r="H52" s="21" t="s">
        <v>22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21"/>
      <c r="H53" s="21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2"/>
      <c r="F54" s="22"/>
      <c r="G54" s="22"/>
      <c r="H54" s="2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21" t="s">
        <v>22</v>
      </c>
      <c r="H55" s="21" t="s">
        <v>22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21"/>
      <c r="H56" s="21"/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9"/>
      <c r="H57" s="9"/>
      <c r="I57" s="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9"/>
      <c r="H58" s="9"/>
      <c r="I58" s="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21" t="s">
        <v>22</v>
      </c>
      <c r="H59" s="21" t="s">
        <v>22</v>
      </c>
      <c r="I59" s="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21"/>
      <c r="H60" s="21"/>
      <c r="I60" s="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21" t="s">
        <v>22</v>
      </c>
      <c r="H61" s="21" t="s">
        <v>22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21"/>
      <c r="H62" s="21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23" t="s">
        <v>23</v>
      </c>
      <c r="H63" s="23" t="s">
        <v>23</v>
      </c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9"/>
      <c r="H64" s="9"/>
      <c r="I64" s="8" t="s">
        <v>24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9"/>
      <c r="H65" s="9"/>
      <c r="I65" s="8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8" t="s">
        <v>84</v>
      </c>
      <c r="F66" s="38" t="s">
        <v>84</v>
      </c>
      <c r="G66" s="3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>
      <c r="A67" s="7">
        <f t="shared" si="1"/>
        <v>45965</v>
      </c>
      <c r="B67" s="2" t="str">
        <f t="shared" si="0"/>
        <v>Dienstag</v>
      </c>
      <c r="C67" s="38" t="s">
        <v>69</v>
      </c>
      <c r="D67" s="38" t="s">
        <v>69</v>
      </c>
      <c r="E67" s="3"/>
      <c r="F67" s="3"/>
      <c r="G67" s="3"/>
      <c r="H67" s="3"/>
      <c r="I67" s="1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>
      <c r="A68" s="7">
        <f t="shared" si="1"/>
        <v>45966</v>
      </c>
      <c r="B68" s="2" t="str">
        <f t="shared" si="0"/>
        <v>Mittwoch</v>
      </c>
      <c r="C68" s="3"/>
      <c r="D68" s="38" t="s">
        <v>84</v>
      </c>
      <c r="E68" s="3"/>
      <c r="F68" s="3"/>
      <c r="G68" s="3"/>
      <c r="H68" s="3"/>
      <c r="I68" s="8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>
      <c r="A69" s="7">
        <f t="shared" si="1"/>
        <v>45967</v>
      </c>
      <c r="B69" s="2" t="str">
        <f t="shared" si="0"/>
        <v>Donnerstag</v>
      </c>
      <c r="C69" s="12" t="s">
        <v>95</v>
      </c>
      <c r="D69" s="12" t="s">
        <v>95</v>
      </c>
      <c r="E69" s="12" t="s">
        <v>95</v>
      </c>
      <c r="F69" s="12" t="s">
        <v>95</v>
      </c>
      <c r="G69" s="3"/>
      <c r="H69" s="3"/>
      <c r="I69" s="18" t="s">
        <v>103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>
      <c r="A70" s="7">
        <f t="shared" si="1"/>
        <v>45968</v>
      </c>
      <c r="B70" s="2" t="str">
        <f t="shared" si="0"/>
        <v>Freitag</v>
      </c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9"/>
      <c r="H71" s="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9"/>
      <c r="H72" s="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>
      <c r="A73" s="7">
        <f t="shared" si="1"/>
        <v>45971</v>
      </c>
      <c r="B73" s="2" t="str">
        <f t="shared" si="0"/>
        <v>Montag</v>
      </c>
      <c r="C73" s="17" t="s">
        <v>53</v>
      </c>
      <c r="D73" s="17" t="s">
        <v>53</v>
      </c>
      <c r="E73" s="17" t="s">
        <v>53</v>
      </c>
      <c r="F73" s="17" t="s">
        <v>53</v>
      </c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13"/>
      <c r="F75" s="1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>
      <c r="A76" s="7">
        <f t="shared" si="1"/>
        <v>45974</v>
      </c>
      <c r="B76" s="2" t="str">
        <f t="shared" si="0"/>
        <v>Donnerstag</v>
      </c>
      <c r="C76" s="12" t="s">
        <v>95</v>
      </c>
      <c r="D76" s="12" t="s">
        <v>95</v>
      </c>
      <c r="E76" s="39" t="s">
        <v>85</v>
      </c>
      <c r="F76" s="39" t="s">
        <v>85</v>
      </c>
      <c r="G76" s="3"/>
      <c r="H76" s="3"/>
      <c r="I76" s="12" t="s">
        <v>95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>
      <c r="A77" s="7">
        <f t="shared" si="1"/>
        <v>45975</v>
      </c>
      <c r="B77" s="2" t="str">
        <f t="shared" si="0"/>
        <v>Freitag</v>
      </c>
      <c r="C77" s="38" t="s">
        <v>85</v>
      </c>
      <c r="D77" s="3"/>
      <c r="E77" s="3"/>
      <c r="F77" s="3"/>
      <c r="G77" s="3"/>
      <c r="H77" s="3"/>
      <c r="I77" s="1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9"/>
      <c r="H78" s="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9"/>
      <c r="H79" s="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>
      <c r="A80" s="7">
        <f t="shared" si="1"/>
        <v>45978</v>
      </c>
      <c r="B80" s="2" t="str">
        <f t="shared" si="0"/>
        <v>Montag</v>
      </c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38" t="s">
        <v>31</v>
      </c>
      <c r="F81" s="12" t="s">
        <v>81</v>
      </c>
      <c r="G81" s="12" t="s">
        <v>81</v>
      </c>
      <c r="H81" s="12" t="s">
        <v>81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>
      <c r="A82" s="7">
        <f t="shared" si="1"/>
        <v>45980</v>
      </c>
      <c r="B82" s="2" t="str">
        <f t="shared" si="0"/>
        <v>Mittwoch</v>
      </c>
      <c r="C82" s="13"/>
      <c r="D82" s="13"/>
      <c r="E82" s="13"/>
      <c r="F82" s="13"/>
      <c r="G82" s="3"/>
      <c r="H82" s="3"/>
      <c r="I82" s="8" t="s">
        <v>29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>
      <c r="A83" s="7">
        <f t="shared" si="1"/>
        <v>45981</v>
      </c>
      <c r="B83" s="2" t="str">
        <f t="shared" si="0"/>
        <v>Donnerstag</v>
      </c>
      <c r="C83" s="38" t="s">
        <v>14</v>
      </c>
      <c r="D83" s="3"/>
      <c r="E83" s="3"/>
      <c r="F83" s="38" t="s">
        <v>14</v>
      </c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.75" customHeight="1">
      <c r="A84" s="7">
        <f t="shared" si="1"/>
        <v>45982</v>
      </c>
      <c r="B84" s="2" t="str">
        <f t="shared" si="0"/>
        <v>Freitag</v>
      </c>
      <c r="C84" s="38" t="s">
        <v>31</v>
      </c>
      <c r="D84" s="38" t="s">
        <v>31</v>
      </c>
      <c r="E84" s="38" t="s">
        <v>14</v>
      </c>
      <c r="F84" s="38" t="s">
        <v>31</v>
      </c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9"/>
      <c r="H85" s="9"/>
      <c r="I85" s="8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9"/>
      <c r="H86" s="9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13"/>
      <c r="F87" s="3"/>
      <c r="G87" s="3"/>
      <c r="H87" s="3"/>
      <c r="I87" s="3"/>
      <c r="J87" s="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>
      <c r="A88" s="7">
        <f t="shared" si="1"/>
        <v>45986</v>
      </c>
      <c r="B88" s="2" t="str">
        <f t="shared" si="0"/>
        <v>Dienstag</v>
      </c>
      <c r="C88" s="12" t="s">
        <v>16</v>
      </c>
      <c r="D88" s="12" t="s">
        <v>16</v>
      </c>
      <c r="E88" s="12" t="s">
        <v>16</v>
      </c>
      <c r="F88" s="12" t="s">
        <v>16</v>
      </c>
      <c r="G88" s="12" t="s">
        <v>16</v>
      </c>
      <c r="H88" s="12" t="s">
        <v>16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>
      <c r="A89" s="7">
        <f t="shared" si="1"/>
        <v>45987</v>
      </c>
      <c r="B89" s="2" t="str">
        <f t="shared" si="0"/>
        <v>Mittwoch</v>
      </c>
      <c r="C89" s="38" t="s">
        <v>76</v>
      </c>
      <c r="D89" s="38" t="s">
        <v>76</v>
      </c>
      <c r="E89" s="38" t="s">
        <v>76</v>
      </c>
      <c r="F89" s="38" t="s">
        <v>76</v>
      </c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>
      <c r="A90" s="7">
        <f t="shared" si="1"/>
        <v>45988</v>
      </c>
      <c r="B90" s="2" t="str">
        <f t="shared" si="0"/>
        <v>Donnerstag</v>
      </c>
      <c r="C90" s="3"/>
      <c r="D90" s="38" t="s">
        <v>14</v>
      </c>
      <c r="E90" s="38" t="s">
        <v>69</v>
      </c>
      <c r="F90" s="38" t="s">
        <v>69</v>
      </c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.75" customHeight="1">
      <c r="A91" s="7">
        <f t="shared" si="1"/>
        <v>45989</v>
      </c>
      <c r="B91" s="2" t="str">
        <f t="shared" si="0"/>
        <v>Freitag</v>
      </c>
      <c r="C91" s="18" t="s">
        <v>70</v>
      </c>
      <c r="D91" s="18" t="s">
        <v>71</v>
      </c>
      <c r="E91" s="18" t="s">
        <v>70</v>
      </c>
      <c r="F91" s="18" t="s">
        <v>71</v>
      </c>
      <c r="G91" s="3"/>
      <c r="H91" s="3"/>
      <c r="I91" s="3"/>
      <c r="J91" s="3"/>
      <c r="K91" s="2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9"/>
      <c r="H92" s="9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9"/>
      <c r="H93" s="9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.75" customHeight="1">
      <c r="A94" s="7">
        <f t="shared" si="1"/>
        <v>45992</v>
      </c>
      <c r="B94" s="2" t="str">
        <f t="shared" si="0"/>
        <v>Montag</v>
      </c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.75" customHeight="1">
      <c r="A95" s="7">
        <f t="shared" si="1"/>
        <v>45993</v>
      </c>
      <c r="B95" s="2" t="str">
        <f t="shared" si="0"/>
        <v>Dienstag</v>
      </c>
      <c r="C95" s="38" t="s">
        <v>52</v>
      </c>
      <c r="D95" s="38" t="s">
        <v>52</v>
      </c>
      <c r="E95" s="13"/>
      <c r="F95" s="38" t="s">
        <v>52</v>
      </c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>
      <c r="A97" s="7">
        <f t="shared" si="1"/>
        <v>45995</v>
      </c>
      <c r="B97" s="2" t="str">
        <f t="shared" si="0"/>
        <v>Donnerstag</v>
      </c>
      <c r="C97" s="13"/>
      <c r="D97" s="1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>
      <c r="A98" s="7">
        <f t="shared" si="1"/>
        <v>45996</v>
      </c>
      <c r="B98" s="2" t="str">
        <f t="shared" si="0"/>
        <v>Freitag</v>
      </c>
      <c r="C98" s="17" t="s">
        <v>17</v>
      </c>
      <c r="D98" s="17" t="s">
        <v>17</v>
      </c>
      <c r="E98" s="17" t="s">
        <v>17</v>
      </c>
      <c r="F98" s="17" t="s">
        <v>17</v>
      </c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9"/>
      <c r="H99" s="9"/>
      <c r="I99" s="8" t="s">
        <v>32</v>
      </c>
      <c r="J99" s="3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9"/>
      <c r="H100" s="9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>
      <c r="A101" s="7">
        <f t="shared" si="1"/>
        <v>45999</v>
      </c>
      <c r="B101" s="2" t="str">
        <f t="shared" si="0"/>
        <v>Montag</v>
      </c>
      <c r="C101" s="17" t="s">
        <v>25</v>
      </c>
      <c r="D101" s="31" t="s">
        <v>25</v>
      </c>
      <c r="E101" s="17" t="s">
        <v>25</v>
      </c>
      <c r="F101" s="17" t="s">
        <v>25</v>
      </c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>
      <c r="A102" s="7">
        <f t="shared" si="1"/>
        <v>46000</v>
      </c>
      <c r="B102" s="2" t="str">
        <f t="shared" si="0"/>
        <v>Dienstag</v>
      </c>
      <c r="C102" s="18" t="s">
        <v>73</v>
      </c>
      <c r="D102" s="18" t="s">
        <v>74</v>
      </c>
      <c r="E102" s="18" t="s">
        <v>73</v>
      </c>
      <c r="F102" s="18" t="s">
        <v>74</v>
      </c>
      <c r="G102" s="3"/>
      <c r="H102" s="3"/>
      <c r="I102" s="18" t="s">
        <v>73</v>
      </c>
      <c r="J102" s="18" t="s">
        <v>74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>
      <c r="A103" s="7">
        <f t="shared" si="1"/>
        <v>46001</v>
      </c>
      <c r="B103" s="2" t="str">
        <f t="shared" si="0"/>
        <v>Mittwoch</v>
      </c>
      <c r="C103" s="13"/>
      <c r="D103" s="13"/>
      <c r="E103" s="13"/>
      <c r="F103" s="1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>
      <c r="A104" s="7">
        <f t="shared" si="1"/>
        <v>46002</v>
      </c>
      <c r="B104" s="2" t="str">
        <f t="shared" si="0"/>
        <v>Donnerstag</v>
      </c>
      <c r="C104" s="38" t="s">
        <v>84</v>
      </c>
      <c r="D104" s="38" t="s">
        <v>85</v>
      </c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38" t="s">
        <v>52</v>
      </c>
      <c r="F105" s="3"/>
      <c r="G105" s="3"/>
      <c r="H105" s="3"/>
      <c r="I105" s="4"/>
      <c r="J105" s="4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9"/>
      <c r="H106" s="9"/>
      <c r="I106" s="8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9"/>
      <c r="H107" s="9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.75" customHeight="1">
      <c r="A108" s="7">
        <f t="shared" si="1"/>
        <v>46006</v>
      </c>
      <c r="B108" s="2" t="str">
        <f t="shared" si="0"/>
        <v>Montag</v>
      </c>
      <c r="C108" s="17" t="s">
        <v>53</v>
      </c>
      <c r="D108" s="17" t="s">
        <v>53</v>
      </c>
      <c r="E108" s="17" t="s">
        <v>53</v>
      </c>
      <c r="F108" s="17" t="s">
        <v>53</v>
      </c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21" t="s">
        <v>34</v>
      </c>
      <c r="H110" s="21" t="s">
        <v>34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21" t="s">
        <v>34</v>
      </c>
      <c r="H111" s="21" t="s">
        <v>34</v>
      </c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21"/>
      <c r="H112" s="2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9"/>
      <c r="H113" s="9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9"/>
      <c r="H114" s="9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21" t="s">
        <v>34</v>
      </c>
      <c r="H115" s="21" t="s">
        <v>34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21"/>
      <c r="H116" s="2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16" t="s">
        <v>35</v>
      </c>
      <c r="H117" s="16" t="s">
        <v>35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16" t="s">
        <v>36</v>
      </c>
      <c r="H118" s="16" t="s">
        <v>36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21" t="s">
        <v>34</v>
      </c>
      <c r="H119" s="21" t="s">
        <v>34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9"/>
      <c r="H120" s="9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9"/>
      <c r="H121" s="9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21" t="s">
        <v>34</v>
      </c>
      <c r="H122" s="21" t="s">
        <v>34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21"/>
      <c r="H123" s="2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16" t="s">
        <v>37</v>
      </c>
      <c r="H124" s="16" t="s">
        <v>37</v>
      </c>
      <c r="I124" s="8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16" t="s">
        <v>38</v>
      </c>
      <c r="H125" s="16" t="s">
        <v>38</v>
      </c>
      <c r="I125" s="8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21" t="s">
        <v>34</v>
      </c>
      <c r="H126" s="21" t="s">
        <v>34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9"/>
      <c r="H127" s="9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9"/>
      <c r="H128" s="9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.75" customHeight="1">
      <c r="A130" s="7">
        <f t="shared" si="1"/>
        <v>46028</v>
      </c>
      <c r="B130" s="2" t="str">
        <f t="shared" si="0"/>
        <v>Dienstag</v>
      </c>
      <c r="C130" s="3"/>
      <c r="D130" s="3"/>
      <c r="E130" s="3"/>
      <c r="F130" s="3"/>
      <c r="G130" s="3"/>
      <c r="H130" s="3"/>
      <c r="I130" s="8" t="s">
        <v>39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.75" customHeight="1">
      <c r="A131" s="7">
        <f t="shared" si="1"/>
        <v>46029</v>
      </c>
      <c r="B131" s="2" t="str">
        <f t="shared" ref="B131:B158" si="2">TEXT(A131,"TTTT")</f>
        <v>Mittwoch</v>
      </c>
      <c r="C131" s="3"/>
      <c r="D131" s="8"/>
      <c r="E131" s="8"/>
      <c r="F131" s="8"/>
      <c r="G131" s="8"/>
      <c r="H131" s="8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.75" customHeight="1">
      <c r="A132" s="7">
        <f t="shared" si="1"/>
        <v>46030</v>
      </c>
      <c r="B132" s="2" t="str">
        <f t="shared" si="2"/>
        <v>Donnerstag</v>
      </c>
      <c r="C132" s="3"/>
      <c r="D132" s="3"/>
      <c r="E132" s="3"/>
      <c r="F132" s="3"/>
      <c r="G132" s="3"/>
      <c r="H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9"/>
      <c r="H134" s="9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9"/>
      <c r="H135" s="9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.75" customHeight="1">
      <c r="A136" s="7">
        <f t="shared" si="1"/>
        <v>46034</v>
      </c>
      <c r="B136" s="2" t="str">
        <f t="shared" si="2"/>
        <v>Montag</v>
      </c>
      <c r="C136" s="26" t="s">
        <v>40</v>
      </c>
      <c r="D136" s="26" t="s">
        <v>40</v>
      </c>
      <c r="E136" s="26" t="s">
        <v>40</v>
      </c>
      <c r="F136" s="26" t="s">
        <v>40</v>
      </c>
      <c r="G136" s="26" t="s">
        <v>40</v>
      </c>
      <c r="H136" s="26" t="s">
        <v>40</v>
      </c>
      <c r="I136" s="18" t="s">
        <v>73</v>
      </c>
      <c r="J136" s="18" t="s">
        <v>74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.75" customHeight="1">
      <c r="A137" s="7">
        <f t="shared" si="1"/>
        <v>46035</v>
      </c>
      <c r="B137" s="2" t="str">
        <f t="shared" si="2"/>
        <v>Dienstag</v>
      </c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12" t="s">
        <v>41</v>
      </c>
      <c r="H140" s="12" t="s">
        <v>41</v>
      </c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9"/>
      <c r="H141" s="9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9"/>
      <c r="H142" s="9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.75" customHeight="1">
      <c r="A148" s="7">
        <f t="shared" si="1"/>
        <v>46046</v>
      </c>
      <c r="B148" s="2" t="str">
        <f t="shared" si="2"/>
        <v>Samstag</v>
      </c>
      <c r="C148" s="3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9"/>
      <c r="H149" s="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.75" customHeight="1">
      <c r="A150" s="7">
        <f t="shared" si="1"/>
        <v>46048</v>
      </c>
      <c r="B150" s="2" t="str">
        <f t="shared" si="2"/>
        <v>Montag</v>
      </c>
      <c r="C150" s="9"/>
      <c r="D150" s="9"/>
      <c r="E150" s="9"/>
      <c r="F150" s="9"/>
      <c r="G150" s="9"/>
      <c r="H150" s="9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.75" customHeight="1">
      <c r="A152" s="7">
        <f t="shared" si="1"/>
        <v>46050</v>
      </c>
      <c r="B152" s="2" t="str">
        <f t="shared" si="2"/>
        <v>Mittwoch</v>
      </c>
      <c r="C152" s="3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.75" customHeight="1">
      <c r="A153" s="7">
        <f t="shared" si="1"/>
        <v>46051</v>
      </c>
      <c r="B153" s="2" t="str">
        <f t="shared" si="2"/>
        <v>Donnerstag</v>
      </c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.75" customHeight="1">
      <c r="A154" s="7">
        <f t="shared" si="1"/>
        <v>46052</v>
      </c>
      <c r="B154" s="2" t="str">
        <f t="shared" si="2"/>
        <v>Freitag</v>
      </c>
      <c r="C154" s="12" t="s">
        <v>42</v>
      </c>
      <c r="D154" s="12" t="s">
        <v>42</v>
      </c>
      <c r="E154" s="12" t="s">
        <v>42</v>
      </c>
      <c r="F154" s="12" t="s">
        <v>42</v>
      </c>
      <c r="G154" s="12" t="s">
        <v>42</v>
      </c>
      <c r="H154" s="12" t="s">
        <v>42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.75" customHeight="1">
      <c r="A155" s="7">
        <f t="shared" si="1"/>
        <v>46053</v>
      </c>
      <c r="B155" s="2" t="str">
        <f t="shared" si="2"/>
        <v>Samstag</v>
      </c>
      <c r="C155" s="21" t="s">
        <v>43</v>
      </c>
      <c r="D155" s="21" t="s">
        <v>43</v>
      </c>
      <c r="E155" s="21" t="s">
        <v>43</v>
      </c>
      <c r="F155" s="21" t="s">
        <v>43</v>
      </c>
      <c r="G155" s="21" t="s">
        <v>43</v>
      </c>
      <c r="H155" s="21" t="s">
        <v>43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9"/>
      <c r="H156" s="9"/>
      <c r="I156" s="8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.75" customHeight="1">
      <c r="A157" s="7">
        <f t="shared" si="1"/>
        <v>46055</v>
      </c>
      <c r="B157" s="2" t="str">
        <f t="shared" si="2"/>
        <v>Montag</v>
      </c>
      <c r="C157" s="21" t="s">
        <v>43</v>
      </c>
      <c r="D157" s="21" t="s">
        <v>43</v>
      </c>
      <c r="E157" s="21" t="s">
        <v>43</v>
      </c>
      <c r="F157" s="21" t="s">
        <v>43</v>
      </c>
      <c r="G157" s="21" t="s">
        <v>43</v>
      </c>
      <c r="H157" s="21" t="s">
        <v>43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.75" customHeight="1">
      <c r="A158" s="7">
        <f t="shared" si="1"/>
        <v>46056</v>
      </c>
      <c r="B158" s="2" t="str">
        <f t="shared" si="2"/>
        <v>Dienstag</v>
      </c>
      <c r="C158" s="9"/>
      <c r="D158" s="9"/>
      <c r="E158" s="9"/>
      <c r="F158" s="9"/>
      <c r="G158" s="9"/>
      <c r="H158" s="9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12" t="s">
        <v>44</v>
      </c>
      <c r="H160" s="12" t="s">
        <v>44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29" t="s">
        <v>14</v>
      </c>
      <c r="H161" s="29" t="s">
        <v>14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28"/>
      <c r="B162" s="2"/>
      <c r="C162" s="29">
        <f t="shared" ref="C162:H162" si="3">COUNTIF(C$3:C$153,"Deutsch")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29">
        <f t="shared" si="3"/>
        <v>0</v>
      </c>
      <c r="H162" s="29">
        <f t="shared" si="3"/>
        <v>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29" t="s">
        <v>17</v>
      </c>
      <c r="H163" s="29" t="s">
        <v>17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28"/>
      <c r="B164" s="2"/>
      <c r="C164" s="29">
        <f t="shared" ref="C164:H164" si="4">COUNTIF(C$3:C$153,"Mathe")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29">
        <f t="shared" si="4"/>
        <v>0</v>
      </c>
      <c r="H164" s="29">
        <f t="shared" si="4"/>
        <v>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29" t="s">
        <v>25</v>
      </c>
      <c r="H165" s="29" t="s">
        <v>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28"/>
      <c r="B166" s="2"/>
      <c r="C166" s="29">
        <f t="shared" ref="C166:H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29">
        <f t="shared" si="5"/>
        <v>0</v>
      </c>
      <c r="H166" s="29">
        <f t="shared" si="5"/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28"/>
      <c r="B169" s="2"/>
      <c r="C169" s="30" t="s">
        <v>69</v>
      </c>
      <c r="D169" s="30" t="s">
        <v>69</v>
      </c>
      <c r="E169" s="30" t="s">
        <v>69</v>
      </c>
      <c r="F169" s="30" t="s">
        <v>69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28"/>
      <c r="B170" s="2"/>
      <c r="C170" s="29">
        <f t="shared" ref="C170:F170" si="7">COUNTIF(C$3:C$153,"Physik")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28"/>
      <c r="B171" s="2"/>
      <c r="C171" s="30" t="s">
        <v>84</v>
      </c>
      <c r="D171" s="30" t="s">
        <v>84</v>
      </c>
      <c r="E171" s="30" t="s">
        <v>84</v>
      </c>
      <c r="F171" s="30" t="s">
        <v>84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28"/>
      <c r="B172" s="2"/>
      <c r="C172" s="29">
        <f t="shared" ref="C172:F172" si="8">COUNTIF(C$3:C$153,"Chemie")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28"/>
      <c r="B173" s="2"/>
      <c r="C173" s="30" t="s">
        <v>52</v>
      </c>
      <c r="D173" s="30" t="s">
        <v>52</v>
      </c>
      <c r="E173" s="30" t="s">
        <v>52</v>
      </c>
      <c r="F173" s="30" t="s">
        <v>52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28"/>
      <c r="B174" s="2"/>
      <c r="C174" s="29">
        <f t="shared" ref="C174:F174" si="9">COUNTIF(C$3:C$153,"Geschichte")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28"/>
      <c r="B175" s="2"/>
      <c r="C175" s="30" t="s">
        <v>31</v>
      </c>
      <c r="D175" s="30" t="s">
        <v>31</v>
      </c>
      <c r="E175" s="30" t="s">
        <v>31</v>
      </c>
      <c r="F175" s="30" t="s">
        <v>31</v>
      </c>
      <c r="G175" s="3"/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28"/>
      <c r="B176" s="2"/>
      <c r="C176" s="29">
        <f t="shared" ref="C176:F176" si="10">COUNTIF(C$3:C$153,"Geographie")</f>
        <v>1</v>
      </c>
      <c r="D176" s="29">
        <f t="shared" si="10"/>
        <v>1</v>
      </c>
      <c r="E176" s="29">
        <f t="shared" si="10"/>
        <v>1</v>
      </c>
      <c r="F176" s="29">
        <f t="shared" si="10"/>
        <v>1</v>
      </c>
      <c r="G176" s="3"/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30" t="s">
        <v>85</v>
      </c>
      <c r="H177" s="30" t="s">
        <v>85</v>
      </c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28"/>
      <c r="B178" s="2"/>
      <c r="C178" s="29">
        <f t="shared" ref="C178:H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29">
        <f t="shared" si="11"/>
        <v>0</v>
      </c>
      <c r="H178" s="29">
        <f t="shared" si="11"/>
        <v>0</v>
      </c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28"/>
      <c r="B179" s="2"/>
      <c r="C179" s="30" t="s">
        <v>76</v>
      </c>
      <c r="D179" s="30" t="s">
        <v>76</v>
      </c>
      <c r="E179" s="30" t="s">
        <v>76</v>
      </c>
      <c r="F179" s="30" t="s">
        <v>76</v>
      </c>
      <c r="G179" s="4"/>
      <c r="H179" s="4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28"/>
      <c r="B180" s="2"/>
      <c r="C180" s="29">
        <f t="shared" ref="C180:F180" si="12">COUNTIF(C$3:C$153,"Phil/Reli")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4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28"/>
      <c r="B181" s="2"/>
      <c r="C181" s="4"/>
      <c r="D181" s="4"/>
      <c r="E181" s="4"/>
      <c r="F181" s="4"/>
      <c r="G181" s="3"/>
      <c r="H181" s="3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28"/>
      <c r="B182" s="2"/>
      <c r="C182" s="4"/>
      <c r="D182" s="4"/>
      <c r="E182" s="4"/>
      <c r="F182" s="4"/>
      <c r="G182" s="3"/>
      <c r="H182" s="3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.75" customHeight="1">
      <c r="A183" s="27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.75" customHeight="1">
      <c r="A184" s="27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/>
    <row r="382" spans="1:26" ht="15.75" customHeight="1"/>
    <row r="383" spans="1:26" ht="15.75" customHeight="1"/>
    <row r="384" spans="1:26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3:I6"/>
  </mergeCells>
  <phoneticPr fontId="12" type="noConversion"/>
  <conditionalFormatting sqref="C170:E170 C172:E172 C174:E174 C176:E176 C178:E178">
    <cfRule type="cellIs" dxfId="75" priority="1" operator="notEqual">
      <formula>1</formula>
    </cfRule>
  </conditionalFormatting>
  <conditionalFormatting sqref="C170:E170 C172:E172 C174:E174 C176:E176 C178:E178">
    <cfRule type="cellIs" dxfId="74" priority="2" operator="equal">
      <formula>1</formula>
    </cfRule>
  </conditionalFormatting>
  <conditionalFormatting sqref="C162:E162 C164:E164 C166:E166">
    <cfRule type="cellIs" dxfId="73" priority="3" operator="notEqual">
      <formula>2</formula>
    </cfRule>
  </conditionalFormatting>
  <conditionalFormatting sqref="C162:E162 C164:E164 C166:E166">
    <cfRule type="cellIs" dxfId="72" priority="4" operator="equal">
      <formula>2</formula>
    </cfRule>
  </conditionalFormatting>
  <conditionalFormatting sqref="B3:B158">
    <cfRule type="cellIs" dxfId="71" priority="5" operator="equal">
      <formula>"Samstag"</formula>
    </cfRule>
  </conditionalFormatting>
  <conditionalFormatting sqref="B3:B158">
    <cfRule type="cellIs" dxfId="70" priority="6" operator="equal">
      <formula>"Sonntag"</formula>
    </cfRule>
  </conditionalFormatting>
  <conditionalFormatting sqref="F170">
    <cfRule type="cellIs" dxfId="69" priority="7" operator="notEqual">
      <formula>1</formula>
    </cfRule>
  </conditionalFormatting>
  <conditionalFormatting sqref="F170">
    <cfRule type="cellIs" dxfId="68" priority="8" operator="equal">
      <formula>1</formula>
    </cfRule>
  </conditionalFormatting>
  <conditionalFormatting sqref="F180">
    <cfRule type="cellIs" dxfId="67" priority="9" operator="notEqual">
      <formula>1</formula>
    </cfRule>
  </conditionalFormatting>
  <conditionalFormatting sqref="F180">
    <cfRule type="cellIs" dxfId="66" priority="10" operator="equal">
      <formula>1</formula>
    </cfRule>
  </conditionalFormatting>
  <conditionalFormatting sqref="C168:E168">
    <cfRule type="cellIs" dxfId="65" priority="11" operator="notEqual">
      <formula>2</formula>
    </cfRule>
  </conditionalFormatting>
  <conditionalFormatting sqref="C168:E168">
    <cfRule type="cellIs" dxfId="64" priority="12" operator="equal">
      <formula>2</formula>
    </cfRule>
  </conditionalFormatting>
  <conditionalFormatting sqref="C180">
    <cfRule type="cellIs" dxfId="63" priority="13" operator="notEqual">
      <formula>1</formula>
    </cfRule>
  </conditionalFormatting>
  <conditionalFormatting sqref="C180">
    <cfRule type="cellIs" dxfId="62" priority="14" operator="equal">
      <formula>1</formula>
    </cfRule>
  </conditionalFormatting>
  <conditionalFormatting sqref="D180">
    <cfRule type="cellIs" dxfId="61" priority="15" operator="notEqual">
      <formula>1</formula>
    </cfRule>
  </conditionalFormatting>
  <conditionalFormatting sqref="D180">
    <cfRule type="cellIs" dxfId="60" priority="16" operator="equal">
      <formula>1</formula>
    </cfRule>
  </conditionalFormatting>
  <conditionalFormatting sqref="E180">
    <cfRule type="cellIs" dxfId="59" priority="17" operator="notEqual">
      <formula>1</formula>
    </cfRule>
  </conditionalFormatting>
  <conditionalFormatting sqref="E180">
    <cfRule type="cellIs" dxfId="58" priority="18" operator="equal">
      <formula>1</formula>
    </cfRule>
  </conditionalFormatting>
  <conditionalFormatting sqref="F178">
    <cfRule type="cellIs" dxfId="57" priority="19" operator="notEqual">
      <formula>1</formula>
    </cfRule>
  </conditionalFormatting>
  <conditionalFormatting sqref="F178">
    <cfRule type="cellIs" dxfId="56" priority="20" operator="equal">
      <formula>1</formula>
    </cfRule>
  </conditionalFormatting>
  <conditionalFormatting sqref="F176">
    <cfRule type="cellIs" dxfId="55" priority="21" operator="notEqual">
      <formula>1</formula>
    </cfRule>
  </conditionalFormatting>
  <conditionalFormatting sqref="F176">
    <cfRule type="cellIs" dxfId="54" priority="22" operator="equal">
      <formula>1</formula>
    </cfRule>
  </conditionalFormatting>
  <conditionalFormatting sqref="F174">
    <cfRule type="cellIs" dxfId="53" priority="23" operator="notEqual">
      <formula>1</formula>
    </cfRule>
  </conditionalFormatting>
  <conditionalFormatting sqref="F174">
    <cfRule type="cellIs" dxfId="52" priority="24" operator="equal">
      <formula>1</formula>
    </cfRule>
  </conditionalFormatting>
  <conditionalFormatting sqref="F172">
    <cfRule type="cellIs" dxfId="51" priority="25" operator="notEqual">
      <formula>1</formula>
    </cfRule>
  </conditionalFormatting>
  <conditionalFormatting sqref="F172">
    <cfRule type="cellIs" dxfId="50" priority="26" operator="equal">
      <formula>1</formula>
    </cfRule>
  </conditionalFormatting>
  <conditionalFormatting sqref="F162 F164 F166">
    <cfRule type="cellIs" dxfId="49" priority="27" operator="notEqual">
      <formula>2</formula>
    </cfRule>
  </conditionalFormatting>
  <conditionalFormatting sqref="F162 F164 F166">
    <cfRule type="cellIs" dxfId="48" priority="28" operator="equal">
      <formula>2</formula>
    </cfRule>
  </conditionalFormatting>
  <conditionalFormatting sqref="F168">
    <cfRule type="cellIs" dxfId="47" priority="29" operator="notEqual">
      <formula>2</formula>
    </cfRule>
  </conditionalFormatting>
  <conditionalFormatting sqref="F168">
    <cfRule type="cellIs" dxfId="46" priority="30" operator="equal">
      <formula>2</formula>
    </cfRule>
  </conditionalFormatting>
  <conditionalFormatting sqref="G178">
    <cfRule type="cellIs" dxfId="45" priority="31" operator="notEqual">
      <formula>1</formula>
    </cfRule>
  </conditionalFormatting>
  <conditionalFormatting sqref="G178">
    <cfRule type="cellIs" dxfId="44" priority="32" operator="equal">
      <formula>1</formula>
    </cfRule>
  </conditionalFormatting>
  <conditionalFormatting sqref="H178">
    <cfRule type="cellIs" dxfId="43" priority="33" operator="notEqual">
      <formula>1</formula>
    </cfRule>
  </conditionalFormatting>
  <conditionalFormatting sqref="H178">
    <cfRule type="cellIs" dxfId="42" priority="34" operator="equal">
      <formula>1</formula>
    </cfRule>
  </conditionalFormatting>
  <conditionalFormatting sqref="H162 H164 H166">
    <cfRule type="cellIs" dxfId="41" priority="35" operator="notEqual">
      <formula>2</formula>
    </cfRule>
  </conditionalFormatting>
  <conditionalFormatting sqref="H162 H164 H166">
    <cfRule type="cellIs" dxfId="40" priority="36" operator="equal">
      <formula>2</formula>
    </cfRule>
  </conditionalFormatting>
  <conditionalFormatting sqref="G162 G164 G166">
    <cfRule type="cellIs" dxfId="39" priority="37" operator="notEqual">
      <formula>2</formula>
    </cfRule>
  </conditionalFormatting>
  <conditionalFormatting sqref="G162 G164 G166">
    <cfRule type="cellIs" dxfId="38" priority="38" operator="equal">
      <formula>2</formula>
    </cfRule>
  </conditionalFormatting>
  <conditionalFormatting sqref="C180:E180">
    <cfRule type="cellIs" dxfId="37" priority="39" operator="notEqual">
      <formula>1</formula>
    </cfRule>
  </conditionalFormatting>
  <conditionalFormatting sqref="C180:E180">
    <cfRule type="cellIs" dxfId="36" priority="40" operator="equal">
      <formula>1</formula>
    </cfRule>
  </conditionalFormatting>
  <conditionalFormatting sqref="F180">
    <cfRule type="cellIs" dxfId="35" priority="41" operator="notEqual">
      <formula>1</formula>
    </cfRule>
  </conditionalFormatting>
  <conditionalFormatting sqref="F180">
    <cfRule type="cellIs" dxfId="34" priority="4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00"/>
  <sheetViews>
    <sheetView tabSelected="1" zoomScale="150" zoomScaleNormal="150" zoomScalePageLayoutView="150" workbookViewId="0">
      <pane ySplit="1" topLeftCell="A125" activePane="bottomLeft" state="frozen"/>
      <selection pane="bottomLeft" sqref="A1:G139"/>
    </sheetView>
  </sheetViews>
  <sheetFormatPr baseColWidth="10" defaultColWidth="12.6640625" defaultRowHeight="15" customHeight="1" x14ac:dyDescent="0"/>
  <cols>
    <col min="1" max="2" width="9.6640625" customWidth="1"/>
    <col min="3" max="3" width="11.83203125" customWidth="1"/>
    <col min="4" max="5" width="12.1640625" customWidth="1"/>
    <col min="6" max="6" width="12.33203125" customWidth="1"/>
    <col min="7" max="7" width="16" customWidth="1"/>
    <col min="8" max="8" width="8.6640625" customWidth="1"/>
    <col min="9" max="24" width="7.6640625" customWidth="1"/>
    <col min="25" max="26" width="11.1640625" customWidth="1"/>
  </cols>
  <sheetData>
    <row r="1" spans="1:24" ht="21.75" customHeight="1">
      <c r="A1" s="1" t="s">
        <v>0</v>
      </c>
      <c r="B1" s="2"/>
      <c r="C1" s="2" t="s">
        <v>96</v>
      </c>
      <c r="D1" s="2" t="s">
        <v>97</v>
      </c>
      <c r="E1" s="2" t="s">
        <v>98</v>
      </c>
      <c r="F1" s="2" t="s">
        <v>99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1.75" customHeight="1">
      <c r="A2" s="5" t="s">
        <v>6</v>
      </c>
      <c r="B2" s="2"/>
      <c r="C2" s="6"/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1.75" customHeight="1">
      <c r="A3" s="7">
        <f>DATE($A$1,9,1)</f>
        <v>45901</v>
      </c>
      <c r="B3" s="2" t="str">
        <f t="shared" ref="B3:B130" si="0">TEXT(A10,"TTTT")</f>
        <v>Montag</v>
      </c>
      <c r="C3" s="3"/>
      <c r="D3" s="3"/>
      <c r="E3" s="3"/>
      <c r="F3" s="3"/>
      <c r="G3" s="35" t="s">
        <v>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1.75" customHeight="1">
      <c r="A4" s="7">
        <f t="shared" ref="A4:A158" si="1">A3+1</f>
        <v>45902</v>
      </c>
      <c r="B4" s="2" t="str">
        <f t="shared" si="0"/>
        <v>Dienstag</v>
      </c>
      <c r="C4" s="3"/>
      <c r="D4" s="3"/>
      <c r="E4" s="3"/>
      <c r="F4" s="3"/>
      <c r="G4" s="3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1.75" customHeight="1">
      <c r="A5" s="7">
        <f t="shared" si="1"/>
        <v>45903</v>
      </c>
      <c r="B5" s="2" t="str">
        <f t="shared" si="0"/>
        <v>Mittwoch</v>
      </c>
      <c r="C5" s="3"/>
      <c r="D5" s="3"/>
      <c r="E5" s="3"/>
      <c r="F5" s="3"/>
      <c r="G5" s="3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1.75" customHeight="1">
      <c r="A6" s="7">
        <f t="shared" si="1"/>
        <v>45904</v>
      </c>
      <c r="B6" s="2" t="str">
        <f t="shared" si="0"/>
        <v>Donnerstag</v>
      </c>
      <c r="C6" s="3"/>
      <c r="D6" s="4"/>
      <c r="E6" s="3"/>
      <c r="F6" s="4"/>
      <c r="G6" s="3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1.75" customHeight="1">
      <c r="A7" s="7">
        <f t="shared" si="1"/>
        <v>45905</v>
      </c>
      <c r="B7" s="2" t="str">
        <f t="shared" si="0"/>
        <v>Freitag</v>
      </c>
      <c r="C7" s="3"/>
      <c r="D7" s="3"/>
      <c r="E7" s="3"/>
      <c r="F7" s="3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1.75" customHeight="1">
      <c r="A8" s="7">
        <f t="shared" si="1"/>
        <v>45906</v>
      </c>
      <c r="B8" s="2" t="str">
        <f t="shared" si="0"/>
        <v>Samstag</v>
      </c>
      <c r="C8" s="9"/>
      <c r="D8" s="9"/>
      <c r="E8" s="9"/>
      <c r="F8" s="9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1.75" customHeight="1">
      <c r="A9" s="7">
        <f t="shared" si="1"/>
        <v>45907</v>
      </c>
      <c r="B9" s="2" t="str">
        <f t="shared" si="0"/>
        <v>Sonntag</v>
      </c>
      <c r="C9" s="9"/>
      <c r="D9" s="9"/>
      <c r="E9" s="9"/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1.75" customHeight="1">
      <c r="A10" s="7">
        <f t="shared" si="1"/>
        <v>45908</v>
      </c>
      <c r="B10" s="2" t="str">
        <f t="shared" si="0"/>
        <v>Montag</v>
      </c>
      <c r="C10" s="3"/>
      <c r="D10" s="3"/>
      <c r="E10" s="3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1.75" customHeight="1">
      <c r="A11" s="7">
        <f t="shared" si="1"/>
        <v>45909</v>
      </c>
      <c r="B11" s="2" t="str">
        <f t="shared" si="0"/>
        <v>Dienstag</v>
      </c>
      <c r="C11" s="3"/>
      <c r="D11" s="3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1.75" customHeight="1">
      <c r="A12" s="7">
        <f t="shared" si="1"/>
        <v>45910</v>
      </c>
      <c r="B12" s="2" t="str">
        <f t="shared" si="0"/>
        <v>Mittwoch</v>
      </c>
      <c r="C12" s="3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.75" customHeight="1">
      <c r="A13" s="7">
        <f t="shared" si="1"/>
        <v>45911</v>
      </c>
      <c r="B13" s="2" t="str">
        <f t="shared" si="0"/>
        <v>Donnerstag</v>
      </c>
      <c r="C13" s="3"/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1.75" customHeight="1">
      <c r="A14" s="7">
        <f t="shared" si="1"/>
        <v>45912</v>
      </c>
      <c r="B14" s="2" t="str">
        <f t="shared" si="0"/>
        <v>Freitag</v>
      </c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1.75" customHeight="1">
      <c r="A15" s="7">
        <f t="shared" si="1"/>
        <v>45913</v>
      </c>
      <c r="B15" s="2" t="str">
        <f t="shared" si="0"/>
        <v>Samstag</v>
      </c>
      <c r="C15" s="9"/>
      <c r="D15" s="9"/>
      <c r="E15" s="9"/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1.75" customHeight="1">
      <c r="A16" s="7">
        <f t="shared" si="1"/>
        <v>45914</v>
      </c>
      <c r="B16" s="2" t="str">
        <f t="shared" si="0"/>
        <v>Sonntag</v>
      </c>
      <c r="C16" s="9"/>
      <c r="D16" s="9"/>
      <c r="E16" s="9"/>
      <c r="F16" s="9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1.75" customHeight="1">
      <c r="A17" s="7">
        <f t="shared" si="1"/>
        <v>45915</v>
      </c>
      <c r="B17" s="2" t="str">
        <f t="shared" si="0"/>
        <v>Montag</v>
      </c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1.75" customHeight="1">
      <c r="A18" s="7">
        <f t="shared" si="1"/>
        <v>45916</v>
      </c>
      <c r="B18" s="2" t="str">
        <f t="shared" si="0"/>
        <v>Dienstag</v>
      </c>
      <c r="C18" s="3"/>
      <c r="D18" s="3"/>
      <c r="E18" s="3"/>
      <c r="F18" s="3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customHeight="1">
      <c r="A19" s="7">
        <f t="shared" si="1"/>
        <v>45917</v>
      </c>
      <c r="B19" s="2" t="str">
        <f t="shared" si="0"/>
        <v>Mittwoch</v>
      </c>
      <c r="C19" s="3"/>
      <c r="D19" s="3"/>
      <c r="E19" s="3"/>
      <c r="F19" s="3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1.75" customHeight="1">
      <c r="A20" s="7">
        <f t="shared" si="1"/>
        <v>45918</v>
      </c>
      <c r="B20" s="2" t="str">
        <f t="shared" si="0"/>
        <v>Donnerstag</v>
      </c>
      <c r="C20" s="3"/>
      <c r="D20" s="3"/>
      <c r="E20" s="3"/>
      <c r="F20" s="3"/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1.75" customHeight="1">
      <c r="A21" s="7">
        <f t="shared" si="1"/>
        <v>45919</v>
      </c>
      <c r="B21" s="2" t="str">
        <f t="shared" si="0"/>
        <v>Freitag</v>
      </c>
      <c r="C21" s="3"/>
      <c r="D21" s="3"/>
      <c r="E21" s="3"/>
      <c r="F21" s="3"/>
      <c r="G21" s="8"/>
      <c r="H21" s="8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1.75" customHeight="1">
      <c r="A22" s="7">
        <f t="shared" si="1"/>
        <v>45920</v>
      </c>
      <c r="B22" s="2" t="str">
        <f t="shared" si="0"/>
        <v>Samstag</v>
      </c>
      <c r="C22" s="9"/>
      <c r="D22" s="9"/>
      <c r="E22" s="9"/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1.75" customHeight="1">
      <c r="A23" s="7">
        <f t="shared" si="1"/>
        <v>45921</v>
      </c>
      <c r="B23" s="2" t="str">
        <f t="shared" si="0"/>
        <v>Sonntag</v>
      </c>
      <c r="C23" s="9"/>
      <c r="D23" s="9"/>
      <c r="E23" s="9"/>
      <c r="F23" s="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1.75" customHeight="1">
      <c r="A24" s="7">
        <f t="shared" si="1"/>
        <v>45922</v>
      </c>
      <c r="B24" s="2" t="str">
        <f t="shared" si="0"/>
        <v>Montag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1.75" customHeight="1">
      <c r="A25" s="7">
        <f t="shared" si="1"/>
        <v>45923</v>
      </c>
      <c r="B25" s="2" t="str">
        <f t="shared" si="0"/>
        <v>Dienstag</v>
      </c>
      <c r="C25" s="12" t="s">
        <v>81</v>
      </c>
      <c r="D25" s="12" t="s">
        <v>81</v>
      </c>
      <c r="E25" s="12" t="s">
        <v>81</v>
      </c>
      <c r="F25" s="12" t="s">
        <v>81</v>
      </c>
      <c r="G25" s="8" t="s">
        <v>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1.75" customHeight="1">
      <c r="A26" s="7">
        <f t="shared" si="1"/>
        <v>45924</v>
      </c>
      <c r="B26" s="2" t="str">
        <f t="shared" si="0"/>
        <v>Mittwoch</v>
      </c>
      <c r="C26" s="12" t="s">
        <v>100</v>
      </c>
      <c r="D26" s="12" t="s">
        <v>100</v>
      </c>
      <c r="E26" s="12" t="s">
        <v>100</v>
      </c>
      <c r="F26" s="12" t="s">
        <v>100</v>
      </c>
      <c r="G26" s="8" t="s">
        <v>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1.75" customHeight="1">
      <c r="A27" s="7">
        <f t="shared" si="1"/>
        <v>45925</v>
      </c>
      <c r="B27" s="2" t="str">
        <f t="shared" si="0"/>
        <v>Donnerstag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1.75" customHeight="1">
      <c r="A28" s="7">
        <f t="shared" si="1"/>
        <v>45926</v>
      </c>
      <c r="B28" s="2" t="str">
        <f t="shared" si="0"/>
        <v>Freitag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1.75" customHeight="1">
      <c r="A29" s="7">
        <f t="shared" si="1"/>
        <v>45927</v>
      </c>
      <c r="B29" s="2" t="str">
        <f t="shared" si="0"/>
        <v>Samstag</v>
      </c>
      <c r="C29" s="9"/>
      <c r="D29" s="9"/>
      <c r="E29" s="9"/>
      <c r="F29" s="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1.75" customHeight="1">
      <c r="A30" s="7">
        <f t="shared" si="1"/>
        <v>45928</v>
      </c>
      <c r="B30" s="2" t="str">
        <f t="shared" si="0"/>
        <v>Sonntag</v>
      </c>
      <c r="C30" s="9"/>
      <c r="D30" s="9"/>
      <c r="E30" s="9"/>
      <c r="F30" s="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1.75" customHeight="1">
      <c r="A31" s="7">
        <f t="shared" si="1"/>
        <v>45929</v>
      </c>
      <c r="B31" s="2" t="str">
        <f t="shared" si="0"/>
        <v>Montag</v>
      </c>
      <c r="C31" s="38" t="s">
        <v>17</v>
      </c>
      <c r="D31" s="38" t="s">
        <v>17</v>
      </c>
      <c r="E31" s="38" t="s">
        <v>17</v>
      </c>
      <c r="F31" s="38" t="s">
        <v>17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1.75" customHeight="1">
      <c r="A32" s="7">
        <f t="shared" si="1"/>
        <v>45930</v>
      </c>
      <c r="B32" s="2" t="str">
        <f t="shared" si="0"/>
        <v>Dienstag</v>
      </c>
      <c r="C32" s="8"/>
      <c r="D32" s="8"/>
      <c r="E32" s="8"/>
      <c r="F32" s="8"/>
      <c r="G32" s="1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1.75" customHeight="1">
      <c r="A33" s="7">
        <f t="shared" si="1"/>
        <v>45931</v>
      </c>
      <c r="B33" s="2" t="str">
        <f t="shared" si="0"/>
        <v>Mittwoch</v>
      </c>
      <c r="C33" s="42" t="s">
        <v>65</v>
      </c>
      <c r="D33" s="18" t="s">
        <v>33</v>
      </c>
      <c r="E33" s="42" t="s">
        <v>65</v>
      </c>
      <c r="F33" s="43" t="s">
        <v>107</v>
      </c>
      <c r="G33" s="14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1.75" customHeight="1">
      <c r="A34" s="7">
        <f t="shared" si="1"/>
        <v>45932</v>
      </c>
      <c r="B34" s="2" t="str">
        <f t="shared" si="0"/>
        <v>Donnerstag</v>
      </c>
      <c r="C34" s="8"/>
      <c r="D34" s="8"/>
      <c r="E34" s="8"/>
      <c r="F34" s="8"/>
      <c r="G34" s="8" t="s">
        <v>10</v>
      </c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.75" customHeight="1">
      <c r="A35" s="7">
        <f t="shared" si="1"/>
        <v>45933</v>
      </c>
      <c r="B35" s="2" t="str">
        <f t="shared" si="0"/>
        <v>Freitag</v>
      </c>
      <c r="C35" s="15" t="s">
        <v>11</v>
      </c>
      <c r="D35" s="15"/>
      <c r="E35" s="15" t="s">
        <v>11</v>
      </c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1.75" customHeight="1">
      <c r="A36" s="7">
        <f t="shared" si="1"/>
        <v>45934</v>
      </c>
      <c r="B36" s="2" t="str">
        <f t="shared" si="0"/>
        <v>Samstag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1.75" customHeight="1">
      <c r="A37" s="7">
        <f t="shared" si="1"/>
        <v>45935</v>
      </c>
      <c r="B37" s="2" t="str">
        <f t="shared" si="0"/>
        <v>Sonntag</v>
      </c>
      <c r="C37" s="9"/>
      <c r="D37" s="9"/>
      <c r="E37" s="9"/>
      <c r="F37" s="9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1.75" customHeight="1">
      <c r="A38" s="7">
        <f t="shared" si="1"/>
        <v>45936</v>
      </c>
      <c r="B38" s="2" t="str">
        <f t="shared" si="0"/>
        <v>Montag</v>
      </c>
      <c r="C38" s="12" t="s">
        <v>12</v>
      </c>
      <c r="D38" s="12" t="s">
        <v>13</v>
      </c>
      <c r="E38" s="12" t="s">
        <v>12</v>
      </c>
      <c r="F38" s="12" t="s">
        <v>13</v>
      </c>
      <c r="G38" s="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1.75" customHeight="1">
      <c r="A39" s="7">
        <f t="shared" si="1"/>
        <v>45937</v>
      </c>
      <c r="B39" s="2" t="str">
        <f t="shared" si="0"/>
        <v>Dienstag</v>
      </c>
      <c r="C39" s="12" t="s">
        <v>50</v>
      </c>
      <c r="D39" s="12" t="s">
        <v>50</v>
      </c>
      <c r="E39" s="12" t="s">
        <v>50</v>
      </c>
      <c r="F39" s="12" t="s">
        <v>50</v>
      </c>
      <c r="G39" s="14" t="s">
        <v>15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1.75" customHeight="1">
      <c r="A40" s="7">
        <f t="shared" si="1"/>
        <v>45938</v>
      </c>
      <c r="B40" s="2" t="str">
        <f t="shared" si="0"/>
        <v>Mittwoch</v>
      </c>
      <c r="C40" s="17" t="s">
        <v>53</v>
      </c>
      <c r="D40" s="17" t="s">
        <v>53</v>
      </c>
      <c r="E40" s="17" t="s">
        <v>53</v>
      </c>
      <c r="F40" s="17" t="s">
        <v>53</v>
      </c>
      <c r="G40" s="14" t="s">
        <v>15</v>
      </c>
      <c r="H40" s="18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1.75" customHeight="1">
      <c r="A41" s="7">
        <f t="shared" si="1"/>
        <v>45939</v>
      </c>
      <c r="B41" s="2" t="str">
        <f t="shared" si="0"/>
        <v>Donnerstag</v>
      </c>
      <c r="C41" s="8"/>
      <c r="D41" s="8"/>
      <c r="E41" s="8"/>
      <c r="F41" s="8"/>
      <c r="G41" s="1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1.75" customHeight="1">
      <c r="A42" s="7">
        <f t="shared" si="1"/>
        <v>45940</v>
      </c>
      <c r="B42" s="2" t="str">
        <f t="shared" si="0"/>
        <v>Freitag</v>
      </c>
      <c r="C42" s="17" t="s">
        <v>14</v>
      </c>
      <c r="D42" s="17" t="s">
        <v>14</v>
      </c>
      <c r="E42" s="17" t="s">
        <v>14</v>
      </c>
      <c r="F42" s="17" t="s">
        <v>14</v>
      </c>
      <c r="G42" s="1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1.75" customHeight="1">
      <c r="A43" s="7">
        <f t="shared" si="1"/>
        <v>45941</v>
      </c>
      <c r="B43" s="2" t="str">
        <f t="shared" si="0"/>
        <v>Samstag</v>
      </c>
      <c r="C43" s="9"/>
      <c r="D43" s="9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1.75" customHeight="1">
      <c r="A44" s="7">
        <f t="shared" si="1"/>
        <v>45942</v>
      </c>
      <c r="B44" s="2" t="str">
        <f t="shared" si="0"/>
        <v>Sonntag</v>
      </c>
      <c r="C44" s="9"/>
      <c r="D44" s="9"/>
      <c r="E44" s="9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1.75" customHeight="1">
      <c r="A45" s="7">
        <f t="shared" si="1"/>
        <v>45943</v>
      </c>
      <c r="B45" s="2" t="str">
        <f t="shared" si="0"/>
        <v>Montag</v>
      </c>
      <c r="C45" s="12" t="s">
        <v>19</v>
      </c>
      <c r="D45" s="12" t="s">
        <v>19</v>
      </c>
      <c r="E45" s="12" t="s">
        <v>19</v>
      </c>
      <c r="F45" s="12" t="s">
        <v>19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1.75" customHeight="1">
      <c r="A46" s="7">
        <f t="shared" si="1"/>
        <v>45944</v>
      </c>
      <c r="B46" s="2" t="str">
        <f t="shared" si="0"/>
        <v>Dienstag</v>
      </c>
      <c r="C46" s="20"/>
      <c r="D46" s="20"/>
      <c r="E46" s="20"/>
      <c r="F46" s="20"/>
      <c r="G46" s="8" t="s">
        <v>20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1.75" customHeight="1">
      <c r="A47" s="7">
        <f t="shared" si="1"/>
        <v>45945</v>
      </c>
      <c r="B47" s="2" t="str">
        <f t="shared" si="0"/>
        <v>Mittwoch</v>
      </c>
      <c r="C47" s="12" t="s">
        <v>19</v>
      </c>
      <c r="D47" s="12" t="s">
        <v>19</v>
      </c>
      <c r="E47" s="12" t="s">
        <v>19</v>
      </c>
      <c r="F47" s="12" t="s">
        <v>19</v>
      </c>
      <c r="G47" s="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1.75" customHeight="1">
      <c r="A48" s="7">
        <f t="shared" si="1"/>
        <v>45946</v>
      </c>
      <c r="B48" s="2" t="str">
        <f t="shared" si="0"/>
        <v>Donnerstag</v>
      </c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1.75" customHeight="1">
      <c r="A49" s="7">
        <f t="shared" si="1"/>
        <v>45947</v>
      </c>
      <c r="B49" s="2" t="str">
        <f t="shared" si="0"/>
        <v>Freitag</v>
      </c>
      <c r="C49" s="12" t="s">
        <v>19</v>
      </c>
      <c r="D49" s="12" t="s">
        <v>19</v>
      </c>
      <c r="E49" s="12" t="s">
        <v>19</v>
      </c>
      <c r="F49" s="12" t="s">
        <v>19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1.75" customHeight="1">
      <c r="A50" s="7">
        <f t="shared" si="1"/>
        <v>45948</v>
      </c>
      <c r="B50" s="2" t="str">
        <f t="shared" si="0"/>
        <v>Samstag</v>
      </c>
      <c r="C50" s="9"/>
      <c r="D50" s="9"/>
      <c r="E50" s="9"/>
      <c r="F50" s="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1.75" customHeight="1">
      <c r="A51" s="7">
        <f t="shared" si="1"/>
        <v>45949</v>
      </c>
      <c r="B51" s="2" t="str">
        <f t="shared" si="0"/>
        <v>Sonntag</v>
      </c>
      <c r="C51" s="9"/>
      <c r="D51" s="9"/>
      <c r="E51" s="9"/>
      <c r="F51" s="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1.75" customHeight="1">
      <c r="A52" s="7">
        <f t="shared" si="1"/>
        <v>45950</v>
      </c>
      <c r="B52" s="2" t="str">
        <f t="shared" si="0"/>
        <v>Montag</v>
      </c>
      <c r="C52" s="21" t="s">
        <v>22</v>
      </c>
      <c r="D52" s="21" t="s">
        <v>22</v>
      </c>
      <c r="E52" s="21" t="s">
        <v>22</v>
      </c>
      <c r="F52" s="21" t="s">
        <v>22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1.75" customHeight="1">
      <c r="A53" s="7">
        <f t="shared" si="1"/>
        <v>45951</v>
      </c>
      <c r="B53" s="2" t="str">
        <f t="shared" si="0"/>
        <v>Dienstag</v>
      </c>
      <c r="C53" s="21"/>
      <c r="D53" s="21"/>
      <c r="E53" s="21"/>
      <c r="F53" s="2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1.75" customHeight="1">
      <c r="A54" s="7">
        <f t="shared" si="1"/>
        <v>45952</v>
      </c>
      <c r="B54" s="2" t="str">
        <f t="shared" si="0"/>
        <v>Mittwoch</v>
      </c>
      <c r="C54" s="21"/>
      <c r="D54" s="22"/>
      <c r="E54" s="21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1.75" customHeight="1">
      <c r="A55" s="7">
        <f t="shared" si="1"/>
        <v>45953</v>
      </c>
      <c r="B55" s="2" t="str">
        <f t="shared" si="0"/>
        <v>Donnerstag</v>
      </c>
      <c r="C55" s="21" t="s">
        <v>22</v>
      </c>
      <c r="D55" s="21" t="s">
        <v>22</v>
      </c>
      <c r="E55" s="21" t="s">
        <v>22</v>
      </c>
      <c r="F55" s="21" t="s">
        <v>22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1.75" customHeight="1">
      <c r="A56" s="7">
        <f t="shared" si="1"/>
        <v>45954</v>
      </c>
      <c r="B56" s="2" t="str">
        <f t="shared" si="0"/>
        <v>Freitag</v>
      </c>
      <c r="C56" s="21"/>
      <c r="D56" s="21"/>
      <c r="E56" s="21"/>
      <c r="F56" s="21"/>
      <c r="G56" s="8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1.75" customHeight="1">
      <c r="A57" s="7">
        <f t="shared" si="1"/>
        <v>45955</v>
      </c>
      <c r="B57" s="2" t="str">
        <f t="shared" si="0"/>
        <v>Samstag</v>
      </c>
      <c r="C57" s="9"/>
      <c r="D57" s="9"/>
      <c r="E57" s="9"/>
      <c r="F57" s="9"/>
      <c r="G57" s="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1.75" customHeight="1">
      <c r="A58" s="7">
        <f t="shared" si="1"/>
        <v>45956</v>
      </c>
      <c r="B58" s="2" t="str">
        <f t="shared" si="0"/>
        <v>Sonntag</v>
      </c>
      <c r="C58" s="9"/>
      <c r="D58" s="9"/>
      <c r="E58" s="9"/>
      <c r="F58" s="9"/>
      <c r="G58" s="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1.75" customHeight="1">
      <c r="A59" s="7">
        <f t="shared" si="1"/>
        <v>45957</v>
      </c>
      <c r="B59" s="2" t="str">
        <f t="shared" si="0"/>
        <v>Montag</v>
      </c>
      <c r="C59" s="21" t="s">
        <v>22</v>
      </c>
      <c r="D59" s="21" t="s">
        <v>22</v>
      </c>
      <c r="E59" s="21" t="s">
        <v>22</v>
      </c>
      <c r="F59" s="21" t="s">
        <v>22</v>
      </c>
      <c r="G59" s="8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1.75" customHeight="1">
      <c r="A60" s="7">
        <f t="shared" si="1"/>
        <v>45958</v>
      </c>
      <c r="B60" s="2" t="str">
        <f t="shared" si="0"/>
        <v>Dienstag</v>
      </c>
      <c r="C60" s="21"/>
      <c r="D60" s="21"/>
      <c r="E60" s="21"/>
      <c r="F60" s="21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1.75" customHeight="1">
      <c r="A61" s="7">
        <f t="shared" si="1"/>
        <v>45959</v>
      </c>
      <c r="B61" s="2" t="str">
        <f t="shared" si="0"/>
        <v>Mittwoch</v>
      </c>
      <c r="C61" s="21" t="s">
        <v>22</v>
      </c>
      <c r="D61" s="21" t="s">
        <v>22</v>
      </c>
      <c r="E61" s="21" t="s">
        <v>22</v>
      </c>
      <c r="F61" s="21" t="s">
        <v>22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1.75" customHeight="1">
      <c r="A62" s="7">
        <f t="shared" si="1"/>
        <v>45960</v>
      </c>
      <c r="B62" s="2" t="str">
        <f t="shared" si="0"/>
        <v>Donnerstag</v>
      </c>
      <c r="C62" s="21"/>
      <c r="D62" s="21"/>
      <c r="E62" s="21"/>
      <c r="F62" s="21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.75" customHeight="1">
      <c r="A63" s="7">
        <f t="shared" si="1"/>
        <v>45961</v>
      </c>
      <c r="B63" s="2" t="str">
        <f t="shared" si="0"/>
        <v>Freitag</v>
      </c>
      <c r="C63" s="23" t="s">
        <v>23</v>
      </c>
      <c r="D63" s="23" t="s">
        <v>23</v>
      </c>
      <c r="E63" s="23" t="s">
        <v>23</v>
      </c>
      <c r="F63" s="23" t="s">
        <v>23</v>
      </c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1.75" customHeight="1">
      <c r="A64" s="7">
        <f t="shared" si="1"/>
        <v>45962</v>
      </c>
      <c r="B64" s="2" t="str">
        <f t="shared" si="0"/>
        <v>Samstag</v>
      </c>
      <c r="C64" s="9"/>
      <c r="D64" s="9"/>
      <c r="E64" s="9"/>
      <c r="F64" s="9"/>
      <c r="G64" s="8" t="s">
        <v>24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1.75" customHeight="1">
      <c r="A65" s="7">
        <f t="shared" si="1"/>
        <v>45963</v>
      </c>
      <c r="B65" s="2" t="str">
        <f t="shared" si="0"/>
        <v>Sonntag</v>
      </c>
      <c r="C65" s="9"/>
      <c r="D65" s="9"/>
      <c r="E65" s="9"/>
      <c r="F65" s="9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1.75" customHeight="1">
      <c r="A66" s="7">
        <f t="shared" si="1"/>
        <v>45964</v>
      </c>
      <c r="B66" s="2" t="str">
        <f t="shared" si="0"/>
        <v>Montag</v>
      </c>
      <c r="C66" s="3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1.75" customHeight="1">
      <c r="A67" s="7">
        <f t="shared" si="1"/>
        <v>45965</v>
      </c>
      <c r="B67" s="2" t="str">
        <f t="shared" si="0"/>
        <v>Dienstag</v>
      </c>
      <c r="C67" s="3"/>
      <c r="D67" s="3"/>
      <c r="E67" s="3"/>
      <c r="F67" s="3"/>
      <c r="G67" s="1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1.75" customHeight="1">
      <c r="A68" s="7">
        <f t="shared" si="1"/>
        <v>45966</v>
      </c>
      <c r="B68" s="2" t="str">
        <f t="shared" si="0"/>
        <v>Mittwoch</v>
      </c>
      <c r="C68" s="3"/>
      <c r="D68" s="3"/>
      <c r="E68" s="3"/>
      <c r="F68" s="3"/>
      <c r="G68" s="8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1.75" customHeight="1">
      <c r="A69" s="7">
        <f t="shared" si="1"/>
        <v>45967</v>
      </c>
      <c r="B69" s="2" t="str">
        <f t="shared" si="0"/>
        <v>Donnerstag</v>
      </c>
      <c r="C69" s="31" t="s">
        <v>105</v>
      </c>
      <c r="D69" s="31" t="s">
        <v>105</v>
      </c>
      <c r="E69" s="31" t="s">
        <v>105</v>
      </c>
      <c r="F69" s="31" t="s">
        <v>105</v>
      </c>
      <c r="G69" s="18" t="s">
        <v>103</v>
      </c>
      <c r="H69" s="25"/>
      <c r="I69" s="25"/>
      <c r="J69" s="2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1.75" customHeight="1">
      <c r="A70" s="7">
        <f t="shared" si="1"/>
        <v>45968</v>
      </c>
      <c r="B70" s="2" t="str">
        <f t="shared" si="0"/>
        <v>Freitag</v>
      </c>
      <c r="C70" s="31" t="s">
        <v>76</v>
      </c>
      <c r="D70" s="31" t="s">
        <v>76</v>
      </c>
      <c r="E70" s="31" t="s">
        <v>76</v>
      </c>
      <c r="F70" s="31" t="s">
        <v>76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1.75" customHeight="1">
      <c r="A71" s="7">
        <f t="shared" si="1"/>
        <v>45969</v>
      </c>
      <c r="B71" s="2" t="str">
        <f t="shared" si="0"/>
        <v>Samstag</v>
      </c>
      <c r="C71" s="9"/>
      <c r="D71" s="9"/>
      <c r="E71" s="9"/>
      <c r="F71" s="9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1.75" customHeight="1">
      <c r="A72" s="7">
        <f t="shared" si="1"/>
        <v>45970</v>
      </c>
      <c r="B72" s="2" t="str">
        <f t="shared" si="0"/>
        <v>Sonntag</v>
      </c>
      <c r="C72" s="9"/>
      <c r="D72" s="9"/>
      <c r="E72" s="9"/>
      <c r="F72" s="9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1.75" customHeight="1">
      <c r="A73" s="7">
        <f t="shared" si="1"/>
        <v>45971</v>
      </c>
      <c r="B73" s="2" t="str">
        <f t="shared" si="0"/>
        <v>Montag</v>
      </c>
      <c r="C73" s="3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1.75" customHeight="1">
      <c r="A74" s="7">
        <f t="shared" si="1"/>
        <v>45972</v>
      </c>
      <c r="B74" s="2" t="str">
        <f t="shared" si="0"/>
        <v>Dienstag</v>
      </c>
      <c r="C74" s="3"/>
      <c r="D74" s="3"/>
      <c r="E74" s="3"/>
      <c r="F74" s="1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1.75" customHeight="1">
      <c r="A75" s="7">
        <f t="shared" si="1"/>
        <v>45973</v>
      </c>
      <c r="B75" s="2" t="str">
        <f t="shared" si="0"/>
        <v>Mittwoch</v>
      </c>
      <c r="C75" s="3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1.75" customHeight="1">
      <c r="A76" s="7">
        <f t="shared" si="1"/>
        <v>45974</v>
      </c>
      <c r="B76" s="2" t="str">
        <f t="shared" si="0"/>
        <v>Donnerstag</v>
      </c>
      <c r="C76" s="17" t="s">
        <v>25</v>
      </c>
      <c r="D76" s="17" t="s">
        <v>25</v>
      </c>
      <c r="E76" s="17" t="s">
        <v>25</v>
      </c>
      <c r="F76" s="17" t="s">
        <v>25</v>
      </c>
      <c r="G76" s="17" t="s">
        <v>94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1.75" customHeight="1">
      <c r="A77" s="7">
        <f t="shared" si="1"/>
        <v>45975</v>
      </c>
      <c r="B77" s="2" t="str">
        <f t="shared" si="0"/>
        <v>Freitag</v>
      </c>
      <c r="C77" s="38" t="s">
        <v>68</v>
      </c>
      <c r="D77" s="38" t="s">
        <v>68</v>
      </c>
      <c r="E77" s="38" t="s">
        <v>68</v>
      </c>
      <c r="F77" s="38" t="s">
        <v>68</v>
      </c>
      <c r="G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1.75" customHeight="1">
      <c r="A78" s="7">
        <f t="shared" si="1"/>
        <v>45976</v>
      </c>
      <c r="B78" s="2" t="str">
        <f t="shared" si="0"/>
        <v>Samstag</v>
      </c>
      <c r="C78" s="9"/>
      <c r="D78" s="9"/>
      <c r="E78" s="9"/>
      <c r="F78" s="9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1.75" customHeight="1">
      <c r="A79" s="7">
        <f t="shared" si="1"/>
        <v>45977</v>
      </c>
      <c r="B79" s="2" t="str">
        <f t="shared" si="0"/>
        <v>Sonntag</v>
      </c>
      <c r="C79" s="9"/>
      <c r="D79" s="9"/>
      <c r="E79" s="9"/>
      <c r="F79" s="9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1.75" customHeight="1">
      <c r="A80" s="7">
        <f t="shared" si="1"/>
        <v>45978</v>
      </c>
      <c r="B80" s="2" t="str">
        <f t="shared" si="0"/>
        <v>Montag</v>
      </c>
      <c r="C80" s="3"/>
      <c r="D80" s="38" t="s">
        <v>69</v>
      </c>
      <c r="E80" s="38" t="s">
        <v>69</v>
      </c>
      <c r="F80" s="3"/>
      <c r="G80" s="2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1.75" customHeight="1">
      <c r="A81" s="7">
        <f t="shared" si="1"/>
        <v>45979</v>
      </c>
      <c r="B81" s="2" t="str">
        <f t="shared" si="0"/>
        <v>Dienstag</v>
      </c>
      <c r="C81" s="12" t="s">
        <v>81</v>
      </c>
      <c r="D81" s="12" t="s">
        <v>81</v>
      </c>
      <c r="E81" s="12" t="s">
        <v>81</v>
      </c>
      <c r="F81" s="12" t="s">
        <v>81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1.75" customHeight="1">
      <c r="A82" s="7">
        <f t="shared" si="1"/>
        <v>45980</v>
      </c>
      <c r="B82" s="2" t="str">
        <f t="shared" si="0"/>
        <v>Mittwoch</v>
      </c>
      <c r="C82" s="38" t="s">
        <v>69</v>
      </c>
      <c r="D82" s="3"/>
      <c r="E82" s="3"/>
      <c r="F82" s="38" t="s">
        <v>69</v>
      </c>
      <c r="G82" s="8" t="s">
        <v>29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1.75" customHeight="1">
      <c r="A83" s="7">
        <f t="shared" si="1"/>
        <v>45981</v>
      </c>
      <c r="B83" s="2" t="str">
        <f t="shared" si="0"/>
        <v>Donnerstag</v>
      </c>
      <c r="C83" s="13"/>
      <c r="D83" s="38" t="s">
        <v>85</v>
      </c>
      <c r="E83" s="13"/>
      <c r="F83" s="1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1.75" customHeight="1">
      <c r="A84" s="7">
        <f t="shared" si="1"/>
        <v>45982</v>
      </c>
      <c r="B84" s="2" t="str">
        <f t="shared" si="0"/>
        <v>Freitag</v>
      </c>
      <c r="C84" s="3"/>
      <c r="D84" s="3"/>
      <c r="E84" s="38" t="s">
        <v>85</v>
      </c>
      <c r="F84" s="38" t="s">
        <v>85</v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1.75" customHeight="1">
      <c r="A85" s="7">
        <f t="shared" si="1"/>
        <v>45983</v>
      </c>
      <c r="B85" s="2" t="str">
        <f t="shared" si="0"/>
        <v>Samstag</v>
      </c>
      <c r="C85" s="9"/>
      <c r="D85" s="9"/>
      <c r="E85" s="9"/>
      <c r="F85" s="9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1.75" customHeight="1">
      <c r="A86" s="7">
        <f t="shared" si="1"/>
        <v>45984</v>
      </c>
      <c r="B86" s="2" t="str">
        <f t="shared" si="0"/>
        <v>Sonntag</v>
      </c>
      <c r="C86" s="9"/>
      <c r="D86" s="9"/>
      <c r="E86" s="9"/>
      <c r="F86" s="9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1.75" customHeight="1">
      <c r="A87" s="7">
        <f t="shared" si="1"/>
        <v>45985</v>
      </c>
      <c r="B87" s="2" t="str">
        <f t="shared" si="0"/>
        <v>Montag</v>
      </c>
      <c r="C87" s="3"/>
      <c r="D87" s="3"/>
      <c r="E87" s="31" t="s">
        <v>52</v>
      </c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1.75" customHeight="1">
      <c r="A88" s="7">
        <f t="shared" si="1"/>
        <v>45986</v>
      </c>
      <c r="B88" s="2" t="str">
        <f t="shared" si="0"/>
        <v>Dienstag</v>
      </c>
      <c r="C88" s="17" t="s">
        <v>31</v>
      </c>
      <c r="D88" s="17" t="s">
        <v>31</v>
      </c>
      <c r="E88" s="3"/>
      <c r="F88" s="3"/>
      <c r="G88" s="12" t="s">
        <v>16</v>
      </c>
      <c r="H88" s="17" t="s">
        <v>51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1.75" customHeight="1">
      <c r="A89" s="7">
        <f t="shared" si="1"/>
        <v>45987</v>
      </c>
      <c r="B89" s="2" t="str">
        <f t="shared" si="0"/>
        <v>Mittwoch</v>
      </c>
      <c r="C89" s="3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1.75" customHeight="1">
      <c r="A90" s="7">
        <f t="shared" si="1"/>
        <v>45988</v>
      </c>
      <c r="B90" s="2" t="str">
        <f t="shared" si="0"/>
        <v>Donnerstag</v>
      </c>
      <c r="C90" s="3"/>
      <c r="D90" s="3"/>
      <c r="E90" s="3"/>
      <c r="F90" s="31" t="s">
        <v>52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1.75" customHeight="1">
      <c r="A91" s="7">
        <f t="shared" si="1"/>
        <v>45989</v>
      </c>
      <c r="B91" s="2" t="str">
        <f t="shared" si="0"/>
        <v>Freitag</v>
      </c>
      <c r="C91" s="13"/>
      <c r="D91" s="13"/>
      <c r="E91" s="13"/>
      <c r="F91" s="13"/>
      <c r="G91" s="18" t="s">
        <v>70</v>
      </c>
      <c r="H91" s="18" t="s">
        <v>71</v>
      </c>
      <c r="I91" s="2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1.75" customHeight="1">
      <c r="A92" s="7">
        <f t="shared" si="1"/>
        <v>45990</v>
      </c>
      <c r="B92" s="2" t="str">
        <f t="shared" si="0"/>
        <v>Samstag</v>
      </c>
      <c r="C92" s="9"/>
      <c r="D92" s="9"/>
      <c r="E92" s="9"/>
      <c r="F92" s="9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1.75" customHeight="1">
      <c r="A93" s="7">
        <f t="shared" si="1"/>
        <v>45991</v>
      </c>
      <c r="B93" s="2" t="str">
        <f t="shared" si="0"/>
        <v>Sonntag</v>
      </c>
      <c r="C93" s="9"/>
      <c r="D93" s="9"/>
      <c r="E93" s="9"/>
      <c r="F93" s="9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1.75" customHeight="1">
      <c r="A94" s="7">
        <f t="shared" si="1"/>
        <v>45992</v>
      </c>
      <c r="B94" s="2" t="str">
        <f t="shared" si="0"/>
        <v>Montag</v>
      </c>
      <c r="C94" s="17" t="s">
        <v>53</v>
      </c>
      <c r="D94" s="17" t="s">
        <v>53</v>
      </c>
      <c r="E94" s="17" t="s">
        <v>53</v>
      </c>
      <c r="F94" s="17" t="s">
        <v>53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1.75" customHeight="1">
      <c r="A95" s="7">
        <f t="shared" si="1"/>
        <v>45993</v>
      </c>
      <c r="B95" s="2" t="str">
        <f t="shared" si="0"/>
        <v>Dienstag</v>
      </c>
      <c r="C95" s="3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1.75" customHeight="1">
      <c r="A96" s="7">
        <f t="shared" si="1"/>
        <v>45994</v>
      </c>
      <c r="B96" s="2" t="str">
        <f t="shared" si="0"/>
        <v>Mittwoch</v>
      </c>
      <c r="C96" s="3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1.75" customHeight="1">
      <c r="A97" s="7">
        <f t="shared" si="1"/>
        <v>45995</v>
      </c>
      <c r="B97" s="2" t="str">
        <f t="shared" si="0"/>
        <v>Donnerstag</v>
      </c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1.75" customHeight="1">
      <c r="A98" s="7">
        <f t="shared" si="1"/>
        <v>45996</v>
      </c>
      <c r="B98" s="2" t="str">
        <f t="shared" si="0"/>
        <v>Freitag</v>
      </c>
      <c r="C98" s="17" t="s">
        <v>14</v>
      </c>
      <c r="D98" s="17" t="s">
        <v>14</v>
      </c>
      <c r="E98" s="17" t="s">
        <v>14</v>
      </c>
      <c r="F98" s="17" t="s">
        <v>14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1.75" customHeight="1">
      <c r="A99" s="7">
        <f t="shared" si="1"/>
        <v>45997</v>
      </c>
      <c r="B99" s="2" t="str">
        <f t="shared" si="0"/>
        <v>Samstag</v>
      </c>
      <c r="C99" s="9"/>
      <c r="D99" s="9"/>
      <c r="E99" s="9"/>
      <c r="F99" s="9"/>
      <c r="G99" s="8" t="s">
        <v>32</v>
      </c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1.75" customHeight="1">
      <c r="A100" s="7">
        <f t="shared" si="1"/>
        <v>45998</v>
      </c>
      <c r="B100" s="2" t="str">
        <f t="shared" si="0"/>
        <v>Sonntag</v>
      </c>
      <c r="C100" s="9"/>
      <c r="D100" s="9"/>
      <c r="E100" s="9"/>
      <c r="F100" s="9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1.75" customHeight="1">
      <c r="A101" s="7">
        <f t="shared" si="1"/>
        <v>45999</v>
      </c>
      <c r="B101" s="2" t="str">
        <f t="shared" si="0"/>
        <v>Montag</v>
      </c>
      <c r="C101" s="38" t="s">
        <v>17</v>
      </c>
      <c r="D101" s="38" t="s">
        <v>17</v>
      </c>
      <c r="E101" s="38" t="s">
        <v>17</v>
      </c>
      <c r="F101" s="38" t="s">
        <v>17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1.75" customHeight="1">
      <c r="A102" s="7">
        <f t="shared" si="1"/>
        <v>46000</v>
      </c>
      <c r="B102" s="2" t="str">
        <f t="shared" si="0"/>
        <v>Dienstag</v>
      </c>
      <c r="C102" s="3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1.75" customHeight="1">
      <c r="A103" s="7">
        <f t="shared" si="1"/>
        <v>46001</v>
      </c>
      <c r="B103" s="2" t="str">
        <f t="shared" si="0"/>
        <v>Mittwoch</v>
      </c>
      <c r="C103" s="3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1.75" customHeight="1">
      <c r="A104" s="7">
        <f t="shared" si="1"/>
        <v>46002</v>
      </c>
      <c r="B104" s="2" t="str">
        <f t="shared" si="0"/>
        <v>Donnerstag</v>
      </c>
      <c r="C104" s="17" t="s">
        <v>25</v>
      </c>
      <c r="D104" s="17" t="s">
        <v>25</v>
      </c>
      <c r="E104" s="17" t="s">
        <v>25</v>
      </c>
      <c r="F104" s="17" t="s">
        <v>25</v>
      </c>
      <c r="G104" s="17" t="s">
        <v>101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7">
        <f t="shared" si="1"/>
        <v>46003</v>
      </c>
      <c r="B105" s="2" t="str">
        <f t="shared" si="0"/>
        <v>Freitag</v>
      </c>
      <c r="C105" s="3"/>
      <c r="D105" s="3"/>
      <c r="E105" s="13"/>
      <c r="F105" s="13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1.75" customHeight="1">
      <c r="A106" s="7">
        <f t="shared" si="1"/>
        <v>46004</v>
      </c>
      <c r="B106" s="2" t="str">
        <f t="shared" si="0"/>
        <v>Samstag</v>
      </c>
      <c r="C106" s="9"/>
      <c r="D106" s="9"/>
      <c r="E106" s="9"/>
      <c r="F106" s="9"/>
      <c r="G106" s="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1.75" customHeight="1">
      <c r="A107" s="7">
        <f t="shared" si="1"/>
        <v>46005</v>
      </c>
      <c r="B107" s="2" t="str">
        <f t="shared" si="0"/>
        <v>Sonntag</v>
      </c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1.75" customHeight="1">
      <c r="A108" s="7">
        <f t="shared" si="1"/>
        <v>46006</v>
      </c>
      <c r="B108" s="2" t="str">
        <f t="shared" si="0"/>
        <v>Montag</v>
      </c>
      <c r="C108" s="3"/>
      <c r="D108" s="3"/>
      <c r="E108" s="38" t="s">
        <v>84</v>
      </c>
      <c r="F108" s="38" t="s">
        <v>84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1.75" customHeight="1">
      <c r="A109" s="7">
        <f t="shared" si="1"/>
        <v>46007</v>
      </c>
      <c r="B109" s="2" t="str">
        <f t="shared" si="0"/>
        <v>Dienstag</v>
      </c>
      <c r="C109" s="3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1.75" customHeight="1">
      <c r="A110" s="7">
        <f t="shared" si="1"/>
        <v>46008</v>
      </c>
      <c r="B110" s="2" t="str">
        <f t="shared" si="0"/>
        <v>Mittwoch</v>
      </c>
      <c r="C110" s="21" t="s">
        <v>34</v>
      </c>
      <c r="D110" s="21" t="s">
        <v>34</v>
      </c>
      <c r="E110" s="21" t="s">
        <v>34</v>
      </c>
      <c r="F110" s="21" t="s">
        <v>34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1.75" customHeight="1">
      <c r="A111" s="7">
        <f t="shared" si="1"/>
        <v>46009</v>
      </c>
      <c r="B111" s="2" t="str">
        <f t="shared" si="0"/>
        <v>Donnerstag</v>
      </c>
      <c r="C111" s="21" t="s">
        <v>34</v>
      </c>
      <c r="D111" s="21" t="s">
        <v>34</v>
      </c>
      <c r="E111" s="21" t="s">
        <v>34</v>
      </c>
      <c r="F111" s="21" t="s">
        <v>34</v>
      </c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1.75" customHeight="1">
      <c r="A112" s="7">
        <f t="shared" si="1"/>
        <v>46010</v>
      </c>
      <c r="B112" s="2" t="str">
        <f t="shared" si="0"/>
        <v>Freitag</v>
      </c>
      <c r="C112" s="21"/>
      <c r="D112" s="21"/>
      <c r="E112" s="21"/>
      <c r="F112" s="2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1.75" customHeight="1">
      <c r="A113" s="7">
        <f t="shared" si="1"/>
        <v>46011</v>
      </c>
      <c r="B113" s="2" t="str">
        <f t="shared" si="0"/>
        <v>Samstag</v>
      </c>
      <c r="C113" s="9"/>
      <c r="D113" s="9"/>
      <c r="E113" s="9"/>
      <c r="F113" s="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1.75" customHeight="1">
      <c r="A114" s="7">
        <f t="shared" si="1"/>
        <v>46012</v>
      </c>
      <c r="B114" s="2" t="str">
        <f t="shared" si="0"/>
        <v>Sonntag</v>
      </c>
      <c r="C114" s="9"/>
      <c r="D114" s="9"/>
      <c r="E114" s="9"/>
      <c r="F114" s="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1.75" customHeight="1">
      <c r="A115" s="7">
        <f t="shared" si="1"/>
        <v>46013</v>
      </c>
      <c r="B115" s="2" t="str">
        <f t="shared" si="0"/>
        <v>Montag</v>
      </c>
      <c r="C115" s="21" t="s">
        <v>34</v>
      </c>
      <c r="D115" s="21" t="s">
        <v>34</v>
      </c>
      <c r="E115" s="21" t="s">
        <v>34</v>
      </c>
      <c r="F115" s="21" t="s">
        <v>34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1.75" customHeight="1">
      <c r="A116" s="7">
        <f t="shared" si="1"/>
        <v>46014</v>
      </c>
      <c r="B116" s="2" t="str">
        <f t="shared" si="0"/>
        <v>Dienstag</v>
      </c>
      <c r="C116" s="21"/>
      <c r="D116" s="21"/>
      <c r="E116" s="21"/>
      <c r="F116" s="2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1.75" customHeight="1">
      <c r="A117" s="7">
        <f t="shared" si="1"/>
        <v>46015</v>
      </c>
      <c r="B117" s="2" t="str">
        <f t="shared" si="0"/>
        <v>Mittwoch</v>
      </c>
      <c r="C117" s="16" t="s">
        <v>35</v>
      </c>
      <c r="D117" s="16" t="s">
        <v>35</v>
      </c>
      <c r="E117" s="16" t="s">
        <v>35</v>
      </c>
      <c r="F117" s="16" t="s">
        <v>35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1.75" customHeight="1">
      <c r="A118" s="7">
        <f t="shared" si="1"/>
        <v>46016</v>
      </c>
      <c r="B118" s="2" t="str">
        <f t="shared" si="0"/>
        <v>Donnerstag</v>
      </c>
      <c r="C118" s="16" t="s">
        <v>36</v>
      </c>
      <c r="D118" s="16" t="s">
        <v>36</v>
      </c>
      <c r="E118" s="16" t="s">
        <v>36</v>
      </c>
      <c r="F118" s="16" t="s">
        <v>36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1.75" customHeight="1">
      <c r="A119" s="7">
        <f t="shared" si="1"/>
        <v>46017</v>
      </c>
      <c r="B119" s="2" t="str">
        <f t="shared" si="0"/>
        <v>Freitag</v>
      </c>
      <c r="C119" s="21" t="s">
        <v>34</v>
      </c>
      <c r="D119" s="21" t="s">
        <v>34</v>
      </c>
      <c r="E119" s="21" t="s">
        <v>34</v>
      </c>
      <c r="F119" s="21" t="s">
        <v>34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1.75" customHeight="1">
      <c r="A120" s="7">
        <f t="shared" si="1"/>
        <v>46018</v>
      </c>
      <c r="B120" s="2" t="str">
        <f t="shared" si="0"/>
        <v>Samstag</v>
      </c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1.75" customHeight="1">
      <c r="A121" s="7">
        <f t="shared" si="1"/>
        <v>46019</v>
      </c>
      <c r="B121" s="2" t="str">
        <f t="shared" si="0"/>
        <v>Sonntag</v>
      </c>
      <c r="C121" s="9"/>
      <c r="D121" s="9"/>
      <c r="E121" s="9"/>
      <c r="F121" s="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1.75" customHeight="1">
      <c r="A122" s="7">
        <f t="shared" si="1"/>
        <v>46020</v>
      </c>
      <c r="B122" s="2" t="str">
        <f t="shared" si="0"/>
        <v>Montag</v>
      </c>
      <c r="C122" s="21" t="s">
        <v>34</v>
      </c>
      <c r="D122" s="21" t="s">
        <v>34</v>
      </c>
      <c r="E122" s="21" t="s">
        <v>34</v>
      </c>
      <c r="F122" s="21" t="s">
        <v>34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1.75" customHeight="1">
      <c r="A123" s="7">
        <f t="shared" si="1"/>
        <v>46021</v>
      </c>
      <c r="B123" s="2" t="str">
        <f t="shared" si="0"/>
        <v>Dienstag</v>
      </c>
      <c r="C123" s="21"/>
      <c r="D123" s="21"/>
      <c r="E123" s="21"/>
      <c r="F123" s="2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1.75" customHeight="1">
      <c r="A124" s="7">
        <f t="shared" si="1"/>
        <v>46022</v>
      </c>
      <c r="B124" s="2" t="str">
        <f t="shared" si="0"/>
        <v>Mittwoch</v>
      </c>
      <c r="C124" s="16" t="s">
        <v>37</v>
      </c>
      <c r="D124" s="16" t="s">
        <v>37</v>
      </c>
      <c r="E124" s="16" t="s">
        <v>37</v>
      </c>
      <c r="F124" s="16" t="s">
        <v>37</v>
      </c>
      <c r="G124" s="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1.75" customHeight="1">
      <c r="A125" s="7">
        <f t="shared" si="1"/>
        <v>46023</v>
      </c>
      <c r="B125" s="2" t="str">
        <f t="shared" si="0"/>
        <v>Donnerstag</v>
      </c>
      <c r="C125" s="16" t="s">
        <v>38</v>
      </c>
      <c r="D125" s="16" t="s">
        <v>38</v>
      </c>
      <c r="E125" s="16" t="s">
        <v>38</v>
      </c>
      <c r="F125" s="16" t="s">
        <v>38</v>
      </c>
      <c r="G125" s="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1.75" customHeight="1">
      <c r="A126" s="7">
        <f t="shared" si="1"/>
        <v>46024</v>
      </c>
      <c r="B126" s="2" t="str">
        <f t="shared" si="0"/>
        <v>Freitag</v>
      </c>
      <c r="C126" s="21" t="s">
        <v>34</v>
      </c>
      <c r="D126" s="21" t="s">
        <v>34</v>
      </c>
      <c r="E126" s="21" t="s">
        <v>34</v>
      </c>
      <c r="F126" s="21" t="s">
        <v>34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1.75" customHeight="1">
      <c r="A127" s="7">
        <f t="shared" si="1"/>
        <v>46025</v>
      </c>
      <c r="B127" s="2" t="str">
        <f t="shared" si="0"/>
        <v>Samstag</v>
      </c>
      <c r="C127" s="9"/>
      <c r="D127" s="9"/>
      <c r="E127" s="9"/>
      <c r="F127" s="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1.75" customHeight="1">
      <c r="A128" s="7">
        <f t="shared" si="1"/>
        <v>46026</v>
      </c>
      <c r="B128" s="2" t="str">
        <f t="shared" si="0"/>
        <v>Sonntag</v>
      </c>
      <c r="C128" s="9"/>
      <c r="D128" s="9"/>
      <c r="E128" s="9"/>
      <c r="F128" s="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1.75" customHeight="1">
      <c r="A129" s="7">
        <f t="shared" si="1"/>
        <v>46027</v>
      </c>
      <c r="B129" s="2" t="str">
        <f t="shared" si="0"/>
        <v>Montag</v>
      </c>
      <c r="C129" s="3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1.75" customHeight="1">
      <c r="A130" s="7">
        <f t="shared" si="1"/>
        <v>46028</v>
      </c>
      <c r="B130" s="2" t="str">
        <f t="shared" si="0"/>
        <v>Dienstag</v>
      </c>
      <c r="C130" s="12" t="s">
        <v>102</v>
      </c>
      <c r="D130" s="12" t="s">
        <v>102</v>
      </c>
      <c r="E130" s="12" t="s">
        <v>102</v>
      </c>
      <c r="F130" s="12" t="s">
        <v>102</v>
      </c>
      <c r="G130" s="8" t="s">
        <v>39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1.75" customHeight="1">
      <c r="A131" s="7">
        <f t="shared" si="1"/>
        <v>46029</v>
      </c>
      <c r="B131" s="2" t="str">
        <f t="shared" ref="B131:B158" si="2">TEXT(A131,"TTTT")</f>
        <v>Mittwoch</v>
      </c>
      <c r="C131" s="3"/>
      <c r="D131" s="8"/>
      <c r="E131" s="3"/>
      <c r="F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1.75" customHeight="1">
      <c r="A132" s="7">
        <f t="shared" si="1"/>
        <v>46030</v>
      </c>
      <c r="B132" s="2" t="str">
        <f t="shared" si="2"/>
        <v>Donnerstag</v>
      </c>
      <c r="C132" s="38" t="s">
        <v>84</v>
      </c>
      <c r="D132" s="38" t="s">
        <v>84</v>
      </c>
      <c r="E132" s="13"/>
      <c r="F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1.75" customHeight="1">
      <c r="A133" s="7">
        <f t="shared" si="1"/>
        <v>46031</v>
      </c>
      <c r="B133" s="2" t="str">
        <f t="shared" si="2"/>
        <v>Freitag</v>
      </c>
      <c r="C133" s="3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1.75" customHeight="1">
      <c r="A134" s="7">
        <f t="shared" si="1"/>
        <v>46032</v>
      </c>
      <c r="B134" s="2" t="str">
        <f t="shared" si="2"/>
        <v>Samstag</v>
      </c>
      <c r="C134" s="9"/>
      <c r="D134" s="9"/>
      <c r="E134" s="9"/>
      <c r="F134" s="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1.75" customHeight="1">
      <c r="A135" s="7">
        <f t="shared" si="1"/>
        <v>46033</v>
      </c>
      <c r="B135" s="2" t="str">
        <f t="shared" si="2"/>
        <v>Sonntag</v>
      </c>
      <c r="C135" s="9"/>
      <c r="D135" s="9"/>
      <c r="E135" s="9"/>
      <c r="F135" s="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1.75" customHeight="1">
      <c r="A136" s="7">
        <f t="shared" si="1"/>
        <v>46034</v>
      </c>
      <c r="B136" s="2" t="str">
        <f t="shared" si="2"/>
        <v>Montag</v>
      </c>
      <c r="C136" s="18" t="s">
        <v>73</v>
      </c>
      <c r="D136" s="18" t="s">
        <v>74</v>
      </c>
      <c r="E136" s="18" t="s">
        <v>73</v>
      </c>
      <c r="F136" s="18" t="s">
        <v>74</v>
      </c>
      <c r="G136" s="25"/>
      <c r="H136" s="2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1.75" customHeight="1">
      <c r="A137" s="7">
        <f t="shared" si="1"/>
        <v>46035</v>
      </c>
      <c r="B137" s="2" t="str">
        <f t="shared" si="2"/>
        <v>Dienstag</v>
      </c>
      <c r="C137" s="17" t="s">
        <v>85</v>
      </c>
      <c r="D137" s="26" t="s">
        <v>40</v>
      </c>
      <c r="E137" s="26" t="s">
        <v>40</v>
      </c>
      <c r="F137" s="26" t="s">
        <v>40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1.75" customHeight="1">
      <c r="A138" s="7">
        <f t="shared" si="1"/>
        <v>46036</v>
      </c>
      <c r="B138" s="2" t="str">
        <f t="shared" si="2"/>
        <v>Mittwoch</v>
      </c>
      <c r="C138" s="3"/>
      <c r="D138" s="4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1.75" customHeight="1">
      <c r="A139" s="7">
        <f t="shared" si="1"/>
        <v>46037</v>
      </c>
      <c r="B139" s="2" t="str">
        <f t="shared" si="2"/>
        <v>Donnerstag</v>
      </c>
      <c r="C139" s="3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1.75" customHeight="1">
      <c r="A140" s="7">
        <f t="shared" si="1"/>
        <v>46038</v>
      </c>
      <c r="B140" s="2" t="str">
        <f t="shared" si="2"/>
        <v>Freitag</v>
      </c>
      <c r="C140" s="12" t="s">
        <v>41</v>
      </c>
      <c r="D140" s="12" t="s">
        <v>41</v>
      </c>
      <c r="E140" s="12" t="s">
        <v>41</v>
      </c>
      <c r="F140" s="12" t="s">
        <v>41</v>
      </c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7">
        <f t="shared" si="1"/>
        <v>46039</v>
      </c>
      <c r="B141" s="2" t="str">
        <f t="shared" si="2"/>
        <v>Samstag</v>
      </c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1.75" customHeight="1">
      <c r="A142" s="7">
        <f t="shared" si="1"/>
        <v>46040</v>
      </c>
      <c r="B142" s="2" t="str">
        <f t="shared" si="2"/>
        <v>Sonntag</v>
      </c>
      <c r="C142" s="9"/>
      <c r="D142" s="9"/>
      <c r="E142" s="9"/>
      <c r="F142" s="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1.75" customHeight="1">
      <c r="A143" s="7">
        <f t="shared" si="1"/>
        <v>46041</v>
      </c>
      <c r="B143" s="2" t="str">
        <f t="shared" si="2"/>
        <v>Montag</v>
      </c>
      <c r="C143" s="3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1.75" customHeight="1">
      <c r="A144" s="7">
        <f t="shared" si="1"/>
        <v>46042</v>
      </c>
      <c r="B144" s="2" t="str">
        <f t="shared" si="2"/>
        <v>Dienstag</v>
      </c>
      <c r="C144" s="3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1.75" customHeight="1">
      <c r="A145" s="7">
        <f t="shared" si="1"/>
        <v>46043</v>
      </c>
      <c r="B145" s="2" t="str">
        <f t="shared" si="2"/>
        <v>Mittwoch</v>
      </c>
      <c r="C145" s="3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1.75" customHeight="1">
      <c r="A146" s="7">
        <f t="shared" si="1"/>
        <v>46044</v>
      </c>
      <c r="B146" s="2" t="str">
        <f t="shared" si="2"/>
        <v>Donnerstag</v>
      </c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1.75" customHeight="1">
      <c r="A147" s="7">
        <f t="shared" si="1"/>
        <v>46045</v>
      </c>
      <c r="B147" s="2" t="str">
        <f t="shared" si="2"/>
        <v>Freitag</v>
      </c>
      <c r="C147" s="3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1.75" customHeight="1">
      <c r="A148" s="7">
        <f t="shared" si="1"/>
        <v>46046</v>
      </c>
      <c r="B148" s="2" t="str">
        <f t="shared" si="2"/>
        <v>Samstag</v>
      </c>
      <c r="C148" s="9"/>
      <c r="D148" s="9"/>
      <c r="E148" s="9"/>
      <c r="F148" s="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1.75" customHeight="1">
      <c r="A149" s="7">
        <f t="shared" si="1"/>
        <v>46047</v>
      </c>
      <c r="B149" s="2" t="str">
        <f t="shared" si="2"/>
        <v>Sonntag</v>
      </c>
      <c r="C149" s="9"/>
      <c r="D149" s="9"/>
      <c r="E149" s="9"/>
      <c r="F149" s="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1.75" customHeight="1">
      <c r="A150" s="7">
        <f t="shared" si="1"/>
        <v>46048</v>
      </c>
      <c r="B150" s="2" t="str">
        <f t="shared" si="2"/>
        <v>Montag</v>
      </c>
      <c r="C150" s="3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1.75" customHeight="1">
      <c r="A151" s="7">
        <f t="shared" si="1"/>
        <v>46049</v>
      </c>
      <c r="B151" s="2" t="str">
        <f t="shared" si="2"/>
        <v>Dienstag</v>
      </c>
      <c r="C151" s="3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1.75" customHeight="1">
      <c r="A152" s="7">
        <f t="shared" si="1"/>
        <v>46050</v>
      </c>
      <c r="B152" s="2" t="str">
        <f t="shared" si="2"/>
        <v>Mittwoch</v>
      </c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1.75" customHeight="1">
      <c r="A153" s="7">
        <f t="shared" si="1"/>
        <v>46051</v>
      </c>
      <c r="B153" s="2" t="str">
        <f t="shared" si="2"/>
        <v>Donnerstag</v>
      </c>
      <c r="C153" s="12" t="s">
        <v>42</v>
      </c>
      <c r="D153" s="12" t="s">
        <v>42</v>
      </c>
      <c r="E153" s="12" t="s">
        <v>42</v>
      </c>
      <c r="F153" s="12" t="s">
        <v>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1.75" customHeight="1">
      <c r="A154" s="7">
        <f t="shared" si="1"/>
        <v>46052</v>
      </c>
      <c r="B154" s="2" t="str">
        <f t="shared" si="2"/>
        <v>Freitag</v>
      </c>
      <c r="C154" s="21" t="s">
        <v>43</v>
      </c>
      <c r="D154" s="21" t="s">
        <v>43</v>
      </c>
      <c r="E154" s="21" t="s">
        <v>43</v>
      </c>
      <c r="F154" s="21" t="s">
        <v>43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1.75" customHeight="1">
      <c r="A155" s="7">
        <f t="shared" si="1"/>
        <v>46053</v>
      </c>
      <c r="B155" s="2" t="str">
        <f t="shared" si="2"/>
        <v>Samstag</v>
      </c>
      <c r="C155" s="9"/>
      <c r="D155" s="9"/>
      <c r="E155" s="9"/>
      <c r="F155" s="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1.75" customHeight="1">
      <c r="A156" s="7">
        <f t="shared" si="1"/>
        <v>46054</v>
      </c>
      <c r="B156" s="2" t="str">
        <f t="shared" si="2"/>
        <v>Sonntag</v>
      </c>
      <c r="C156" s="9"/>
      <c r="D156" s="9"/>
      <c r="E156" s="9"/>
      <c r="F156" s="9"/>
      <c r="G156" s="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7">
        <f t="shared" si="1"/>
        <v>46055</v>
      </c>
      <c r="B157" s="2" t="str">
        <f t="shared" si="2"/>
        <v>Montag</v>
      </c>
      <c r="C157" s="3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1.75" customHeight="1">
      <c r="A158" s="7">
        <f t="shared" si="1"/>
        <v>46056</v>
      </c>
      <c r="B158" s="2" t="str">
        <f t="shared" si="2"/>
        <v>Dienstag</v>
      </c>
      <c r="C158" s="3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1.75" customHeight="1">
      <c r="A159" s="27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9.5" customHeight="1">
      <c r="A160" s="27"/>
      <c r="B160" s="2"/>
      <c r="C160" s="12" t="s">
        <v>44</v>
      </c>
      <c r="D160" s="12" t="s">
        <v>44</v>
      </c>
      <c r="E160" s="12" t="s">
        <v>44</v>
      </c>
      <c r="F160" s="12" t="s">
        <v>44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9.5" customHeight="1">
      <c r="A161" s="28"/>
      <c r="B161" s="2"/>
      <c r="C161" s="29" t="s">
        <v>14</v>
      </c>
      <c r="D161" s="29" t="s">
        <v>14</v>
      </c>
      <c r="E161" s="29" t="s">
        <v>14</v>
      </c>
      <c r="F161" s="29" t="s">
        <v>14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9.5" customHeight="1">
      <c r="A162" s="28"/>
      <c r="B162" s="2"/>
      <c r="C162" s="29">
        <f t="shared" ref="C162:F162" si="3">COUNTIF(C$3:C$159,"Deutsch")</f>
        <v>2</v>
      </c>
      <c r="D162" s="29">
        <f t="shared" si="3"/>
        <v>2</v>
      </c>
      <c r="E162" s="29">
        <f t="shared" si="3"/>
        <v>2</v>
      </c>
      <c r="F162" s="29">
        <f t="shared" si="3"/>
        <v>2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9.5" customHeight="1">
      <c r="A163" s="28"/>
      <c r="B163" s="2"/>
      <c r="C163" s="29" t="s">
        <v>17</v>
      </c>
      <c r="D163" s="29" t="s">
        <v>17</v>
      </c>
      <c r="E163" s="29" t="s">
        <v>17</v>
      </c>
      <c r="F163" s="29" t="s">
        <v>17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9.5" customHeight="1">
      <c r="A164" s="28"/>
      <c r="B164" s="2"/>
      <c r="C164" s="29">
        <f t="shared" ref="C164:F164" si="4">COUNTIF(C$3:C$159,"Mathe")</f>
        <v>2</v>
      </c>
      <c r="D164" s="29">
        <f t="shared" si="4"/>
        <v>2</v>
      </c>
      <c r="E164" s="29">
        <f t="shared" si="4"/>
        <v>2</v>
      </c>
      <c r="F164" s="29">
        <f t="shared" si="4"/>
        <v>2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9.5" customHeight="1">
      <c r="A165" s="28"/>
      <c r="B165" s="2"/>
      <c r="C165" s="29" t="s">
        <v>25</v>
      </c>
      <c r="D165" s="29" t="s">
        <v>25</v>
      </c>
      <c r="E165" s="29" t="s">
        <v>25</v>
      </c>
      <c r="F165" s="29" t="s">
        <v>25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9.5" customHeight="1">
      <c r="A166" s="28"/>
      <c r="B166" s="2"/>
      <c r="C166" s="29">
        <f t="shared" ref="C166:F166" si="5">COUNTIF(C$3:C$153,"Englisch")</f>
        <v>2</v>
      </c>
      <c r="D166" s="29">
        <f t="shared" si="5"/>
        <v>2</v>
      </c>
      <c r="E166" s="29">
        <f t="shared" si="5"/>
        <v>2</v>
      </c>
      <c r="F166" s="29">
        <f t="shared" si="5"/>
        <v>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9.5" customHeight="1">
      <c r="A167" s="28"/>
      <c r="B167" s="2"/>
      <c r="C167" s="29" t="s">
        <v>53</v>
      </c>
      <c r="D167" s="29" t="s">
        <v>53</v>
      </c>
      <c r="E167" s="29" t="s">
        <v>53</v>
      </c>
      <c r="F167" s="29" t="s">
        <v>53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9.5" customHeight="1">
      <c r="A168" s="28"/>
      <c r="B168" s="2"/>
      <c r="C168" s="29">
        <f t="shared" ref="C168:F168" si="6">COUNTIF(C$3:C$153,"2. FS")</f>
        <v>2</v>
      </c>
      <c r="D168" s="29">
        <f t="shared" si="6"/>
        <v>2</v>
      </c>
      <c r="E168" s="29">
        <f t="shared" si="6"/>
        <v>2</v>
      </c>
      <c r="F168" s="29">
        <f t="shared" si="6"/>
        <v>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9.5" customHeight="1">
      <c r="A169" s="28"/>
      <c r="B169" s="2"/>
      <c r="C169" s="30" t="s">
        <v>68</v>
      </c>
      <c r="D169" s="30" t="s">
        <v>68</v>
      </c>
      <c r="E169" s="30" t="s">
        <v>68</v>
      </c>
      <c r="F169" s="30" t="s">
        <v>68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9.5" customHeight="1">
      <c r="A170" s="28"/>
      <c r="B170" s="2"/>
      <c r="C170" s="29">
        <f t="shared" ref="C170:F170" si="7">COUNTIF(C$3:C$153,"Biologie")</f>
        <v>1</v>
      </c>
      <c r="D170" s="29">
        <f t="shared" si="7"/>
        <v>1</v>
      </c>
      <c r="E170" s="29">
        <f t="shared" si="7"/>
        <v>1</v>
      </c>
      <c r="F170" s="29">
        <f t="shared" si="7"/>
        <v>1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9.5" customHeight="1">
      <c r="A171" s="28"/>
      <c r="B171" s="2"/>
      <c r="C171" s="30" t="s">
        <v>69</v>
      </c>
      <c r="D171" s="30" t="s">
        <v>69</v>
      </c>
      <c r="E171" s="30" t="s">
        <v>69</v>
      </c>
      <c r="F171" s="30" t="s">
        <v>69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9.5" customHeight="1">
      <c r="A172" s="28"/>
      <c r="B172" s="2"/>
      <c r="C172" s="29">
        <f t="shared" ref="C172:F172" si="8">COUNTIF(C$3:C$153,"Physik")</f>
        <v>1</v>
      </c>
      <c r="D172" s="29">
        <f t="shared" si="8"/>
        <v>1</v>
      </c>
      <c r="E172" s="29">
        <f t="shared" si="8"/>
        <v>1</v>
      </c>
      <c r="F172" s="29">
        <f t="shared" si="8"/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9.5" customHeight="1">
      <c r="A173" s="28"/>
      <c r="B173" s="2"/>
      <c r="C173" s="30" t="s">
        <v>84</v>
      </c>
      <c r="D173" s="30" t="s">
        <v>84</v>
      </c>
      <c r="E173" s="30" t="s">
        <v>84</v>
      </c>
      <c r="F173" s="30" t="s">
        <v>84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9.5" customHeight="1">
      <c r="A174" s="28"/>
      <c r="B174" s="2"/>
      <c r="C174" s="29">
        <f t="shared" ref="C174:F174" si="9">COUNTIF(C$3:C$153,"Chemie")</f>
        <v>1</v>
      </c>
      <c r="D174" s="29">
        <f t="shared" si="9"/>
        <v>1</v>
      </c>
      <c r="E174" s="29">
        <f t="shared" si="9"/>
        <v>1</v>
      </c>
      <c r="F174" s="29">
        <f t="shared" si="9"/>
        <v>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9.5" customHeight="1">
      <c r="A175" s="28"/>
      <c r="B175" s="2"/>
      <c r="C175" s="25"/>
      <c r="D175" s="25"/>
      <c r="E175" s="30" t="s">
        <v>52</v>
      </c>
      <c r="F175" s="30" t="s">
        <v>52</v>
      </c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9.5" customHeight="1">
      <c r="A176" s="28"/>
      <c r="B176" s="2"/>
      <c r="C176" s="25"/>
      <c r="D176" s="25"/>
      <c r="E176" s="29">
        <f t="shared" ref="C176:F176" si="10">COUNTIF(E$3:E$153,"Geschichte")</f>
        <v>1</v>
      </c>
      <c r="F176" s="29">
        <f t="shared" si="10"/>
        <v>1</v>
      </c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9.5" customHeight="1">
      <c r="A177" s="28"/>
      <c r="B177" s="2"/>
      <c r="C177" s="30" t="s">
        <v>85</v>
      </c>
      <c r="D177" s="30" t="s">
        <v>85</v>
      </c>
      <c r="E177" s="30" t="s">
        <v>85</v>
      </c>
      <c r="F177" s="30" t="s">
        <v>85</v>
      </c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9.5" customHeight="1">
      <c r="A178" s="28"/>
      <c r="B178" s="2"/>
      <c r="C178" s="29">
        <f t="shared" ref="C178:F178" si="11">COUNTIF(C$3:C$153,"PGW")</f>
        <v>1</v>
      </c>
      <c r="D178" s="29">
        <f t="shared" si="11"/>
        <v>1</v>
      </c>
      <c r="E178" s="29">
        <f t="shared" si="11"/>
        <v>1</v>
      </c>
      <c r="F178" s="29">
        <f t="shared" si="11"/>
        <v>1</v>
      </c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9.5" customHeight="1">
      <c r="A179" s="28"/>
      <c r="B179" s="2"/>
      <c r="C179" s="30" t="s">
        <v>87</v>
      </c>
      <c r="D179" s="30" t="s">
        <v>87</v>
      </c>
      <c r="E179" s="30" t="s">
        <v>87</v>
      </c>
      <c r="F179" s="30" t="s">
        <v>87</v>
      </c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9.5" customHeight="1">
      <c r="A180" s="28"/>
      <c r="B180" s="2"/>
      <c r="C180" s="29">
        <f t="shared" ref="C180:F180" si="12">COUNTIF(C$3:C$153,"WP 3")</f>
        <v>1</v>
      </c>
      <c r="D180" s="29">
        <f t="shared" si="12"/>
        <v>1</v>
      </c>
      <c r="E180" s="29">
        <f t="shared" si="12"/>
        <v>1</v>
      </c>
      <c r="F180" s="29">
        <f t="shared" si="12"/>
        <v>1</v>
      </c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9.5" customHeight="1">
      <c r="A181" s="28"/>
      <c r="B181" s="2"/>
      <c r="C181" s="30" t="s">
        <v>76</v>
      </c>
      <c r="D181" s="30" t="s">
        <v>76</v>
      </c>
      <c r="E181" s="30" t="s">
        <v>76</v>
      </c>
      <c r="F181" s="30" t="s">
        <v>76</v>
      </c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9.5" customHeight="1">
      <c r="A182" s="28"/>
      <c r="B182" s="2"/>
      <c r="C182" s="29">
        <f t="shared" ref="C182:F182" si="13">COUNTIF(C$3:C$153,"Phil/Reli")</f>
        <v>1</v>
      </c>
      <c r="D182" s="29">
        <f t="shared" si="13"/>
        <v>1</v>
      </c>
      <c r="E182" s="29">
        <f t="shared" si="13"/>
        <v>1</v>
      </c>
      <c r="F182" s="29">
        <f t="shared" si="13"/>
        <v>1</v>
      </c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9.5" customHeight="1">
      <c r="A183" s="28"/>
      <c r="B183" s="2"/>
      <c r="C183" s="30" t="s">
        <v>31</v>
      </c>
      <c r="D183" s="30" t="s">
        <v>31</v>
      </c>
      <c r="E183" s="25"/>
      <c r="F183" s="25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9.5" customHeight="1">
      <c r="A184" s="28"/>
      <c r="B184" s="2"/>
      <c r="C184" s="29">
        <f t="shared" ref="C184:F184" si="14">COUNTIF(C$3:C$153,"Geographie")</f>
        <v>1</v>
      </c>
      <c r="D184" s="29">
        <f t="shared" si="14"/>
        <v>1</v>
      </c>
      <c r="E184" s="25"/>
      <c r="F184" s="25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1.75" customHeight="1">
      <c r="A185" s="27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1.75" customHeight="1">
      <c r="A186" s="27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1.75" customHeight="1">
      <c r="A187" s="27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1.75" customHeight="1">
      <c r="A188" s="27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1.75" customHeight="1">
      <c r="A189" s="27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1.75" customHeight="1">
      <c r="A190" s="27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1.75" customHeight="1">
      <c r="A191" s="27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1.75" customHeight="1">
      <c r="A192" s="27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1.75" customHeight="1">
      <c r="A193" s="27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1.75" customHeight="1">
      <c r="A194" s="27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1.75" customHeight="1">
      <c r="A195" s="27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1.75" customHeight="1">
      <c r="A196" s="27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1.75" customHeight="1">
      <c r="A197" s="27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1.75" customHeight="1">
      <c r="A198" s="27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1.75" customHeight="1">
      <c r="A199" s="27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1.75" customHeight="1">
      <c r="A200" s="27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1.75" customHeight="1">
      <c r="A201" s="27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1.75" customHeight="1">
      <c r="A202" s="27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1.75" customHeight="1">
      <c r="A203" s="27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1.75" customHeight="1">
      <c r="A204" s="27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1.75" customHeight="1">
      <c r="A205" s="27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1.75" customHeight="1">
      <c r="A206" s="27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1.75" customHeight="1">
      <c r="A207" s="27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1.75" customHeight="1">
      <c r="A208" s="27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1.75" customHeight="1">
      <c r="A209" s="27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1.75" customHeight="1">
      <c r="A210" s="27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1.75" customHeight="1">
      <c r="A211" s="27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1.75" customHeight="1">
      <c r="A212" s="27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1.75" customHeight="1">
      <c r="A213" s="27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1.75" customHeight="1">
      <c r="A214" s="27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1.75" customHeight="1">
      <c r="A215" s="27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1.75" customHeight="1">
      <c r="A216" s="27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1.75" customHeight="1">
      <c r="A217" s="27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1.75" customHeight="1">
      <c r="A218" s="27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1.75" customHeight="1">
      <c r="A219" s="27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1.75" customHeight="1">
      <c r="A220" s="27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1.75" customHeight="1">
      <c r="A221" s="27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1.75" customHeight="1">
      <c r="A222" s="27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1.75" customHeight="1">
      <c r="A223" s="27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1.75" customHeight="1">
      <c r="A224" s="27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1.75" customHeight="1">
      <c r="A225" s="27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1.75" customHeight="1">
      <c r="A226" s="27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1.75" customHeight="1">
      <c r="A227" s="27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1.75" customHeight="1">
      <c r="A228" s="27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1.75" customHeight="1">
      <c r="A229" s="27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1.75" customHeight="1">
      <c r="A230" s="27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1.75" customHeight="1">
      <c r="A231" s="27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1.75" customHeight="1">
      <c r="A232" s="27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1.75" customHeight="1">
      <c r="A233" s="27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1.75" customHeight="1">
      <c r="A234" s="27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1.75" customHeight="1">
      <c r="A235" s="27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1.75" customHeight="1">
      <c r="A236" s="27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1.75" customHeight="1">
      <c r="A237" s="27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1.75" customHeight="1">
      <c r="A238" s="27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1.75" customHeight="1">
      <c r="A239" s="27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1.75" customHeight="1">
      <c r="A240" s="27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1.75" customHeight="1">
      <c r="A241" s="27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1.75" customHeight="1">
      <c r="A242" s="27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1.75" customHeight="1">
      <c r="A243" s="27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1.75" customHeight="1">
      <c r="A244" s="27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1.75" customHeight="1">
      <c r="A245" s="27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1.75" customHeight="1">
      <c r="A246" s="27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1.75" customHeight="1">
      <c r="A247" s="27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1.75" customHeight="1">
      <c r="A248" s="27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1.75" customHeight="1">
      <c r="A249" s="27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1.75" customHeight="1">
      <c r="A250" s="27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1.75" customHeight="1">
      <c r="A251" s="27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1.75" customHeight="1">
      <c r="A252" s="27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1.75" customHeight="1">
      <c r="A253" s="27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1.75" customHeight="1">
      <c r="A254" s="27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1.75" customHeight="1">
      <c r="A255" s="27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1.75" customHeight="1">
      <c r="A256" s="27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1.75" customHeight="1">
      <c r="A257" s="27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1.75" customHeight="1">
      <c r="A258" s="27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1.75" customHeight="1">
      <c r="A259" s="27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1.75" customHeight="1">
      <c r="A260" s="27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1.75" customHeight="1">
      <c r="A261" s="27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1.75" customHeight="1">
      <c r="A262" s="27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1.75" customHeight="1">
      <c r="A263" s="27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1.75" customHeight="1">
      <c r="A264" s="27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1.75" customHeight="1">
      <c r="A265" s="27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1.75" customHeight="1">
      <c r="A266" s="27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1.75" customHeight="1">
      <c r="A267" s="27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1.75" customHeight="1">
      <c r="A268" s="27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1.75" customHeight="1">
      <c r="A269" s="27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1.75" customHeight="1">
      <c r="A270" s="27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1.75" customHeight="1">
      <c r="A271" s="27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1.75" customHeight="1">
      <c r="A272" s="27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1.75" customHeight="1">
      <c r="A273" s="27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1.75" customHeight="1">
      <c r="A274" s="27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1.75" customHeight="1">
      <c r="A275" s="27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1.75" customHeight="1">
      <c r="A276" s="27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1.75" customHeight="1">
      <c r="A277" s="27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1.75" customHeight="1">
      <c r="A278" s="27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1.75" customHeight="1">
      <c r="A279" s="27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1.75" customHeight="1">
      <c r="A280" s="27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1.75" customHeight="1">
      <c r="A281" s="27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1.75" customHeight="1">
      <c r="A282" s="27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1.75" customHeight="1">
      <c r="A283" s="27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1.75" customHeight="1">
      <c r="A284" s="27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1.75" customHeight="1">
      <c r="A285" s="27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1.75" customHeight="1">
      <c r="A286" s="27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1.75" customHeight="1">
      <c r="A287" s="27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1.75" customHeight="1">
      <c r="A288" s="27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1.75" customHeight="1">
      <c r="A289" s="27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1.75" customHeight="1">
      <c r="A290" s="27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1.75" customHeight="1">
      <c r="A291" s="27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1.75" customHeight="1">
      <c r="A292" s="27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1.75" customHeight="1">
      <c r="A293" s="27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1.75" customHeight="1">
      <c r="A294" s="27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1.75" customHeight="1">
      <c r="A295" s="27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1.75" customHeight="1">
      <c r="A296" s="27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1.75" customHeight="1">
      <c r="A297" s="27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1.75" customHeight="1">
      <c r="A298" s="27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1.75" customHeight="1">
      <c r="A299" s="27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1.75" customHeight="1">
      <c r="A300" s="27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1.75" customHeight="1">
      <c r="A301" s="27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1.75" customHeight="1">
      <c r="A302" s="27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1.75" customHeight="1">
      <c r="A303" s="27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1.75" customHeight="1">
      <c r="A304" s="27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1.75" customHeight="1">
      <c r="A305" s="27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1.75" customHeight="1">
      <c r="A306" s="27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1.75" customHeight="1">
      <c r="A307" s="27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1.75" customHeight="1">
      <c r="A308" s="27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1.75" customHeight="1">
      <c r="A309" s="27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1.75" customHeight="1">
      <c r="A310" s="27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1.75" customHeight="1">
      <c r="A311" s="27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1.75" customHeight="1">
      <c r="A312" s="27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1.75" customHeight="1">
      <c r="A313" s="27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1.75" customHeight="1">
      <c r="A314" s="27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1.75" customHeight="1">
      <c r="A315" s="27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1.75" customHeight="1">
      <c r="A316" s="27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1.75" customHeight="1">
      <c r="A317" s="27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1.75" customHeight="1">
      <c r="A318" s="27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1.75" customHeight="1">
      <c r="A319" s="27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1.75" customHeight="1">
      <c r="A320" s="27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1.75" customHeight="1">
      <c r="A321" s="27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1.75" customHeight="1">
      <c r="A322" s="27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1.75" customHeight="1">
      <c r="A323" s="27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1.75" customHeight="1">
      <c r="A324" s="27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1.75" customHeight="1">
      <c r="A325" s="27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1.75" customHeight="1">
      <c r="A326" s="27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1.75" customHeight="1">
      <c r="A327" s="27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1.75" customHeight="1">
      <c r="A328" s="27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1.75" customHeight="1">
      <c r="A329" s="27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1.75" customHeight="1">
      <c r="A330" s="27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1.75" customHeight="1">
      <c r="A331" s="27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1.75" customHeight="1">
      <c r="A332" s="27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1.75" customHeight="1">
      <c r="A333" s="27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1.75" customHeight="1">
      <c r="A334" s="27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1.75" customHeight="1">
      <c r="A335" s="27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1.75" customHeight="1">
      <c r="A336" s="27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1.75" customHeight="1">
      <c r="A337" s="27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1.75" customHeight="1">
      <c r="A338" s="27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1.75" customHeight="1">
      <c r="A339" s="27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1.75" customHeight="1">
      <c r="A340" s="27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1.75" customHeight="1">
      <c r="A341" s="27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1.75" customHeight="1">
      <c r="A342" s="27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1.75" customHeight="1">
      <c r="A343" s="27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1.75" customHeight="1">
      <c r="A344" s="27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1.75" customHeight="1">
      <c r="A345" s="27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1.75" customHeight="1">
      <c r="A346" s="27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1.75" customHeight="1">
      <c r="A347" s="27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1.75" customHeight="1">
      <c r="A348" s="27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1.75" customHeight="1">
      <c r="A349" s="27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1.75" customHeight="1">
      <c r="A350" s="27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1.75" customHeight="1">
      <c r="A351" s="27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1.75" customHeight="1">
      <c r="A352" s="27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1.75" customHeight="1">
      <c r="A353" s="27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1.75" customHeight="1">
      <c r="A354" s="27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1.75" customHeight="1">
      <c r="A355" s="27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1.75" customHeight="1">
      <c r="A356" s="27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1.75" customHeight="1">
      <c r="A357" s="27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1.75" customHeight="1">
      <c r="A358" s="27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1.75" customHeight="1">
      <c r="A359" s="27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1.75" customHeight="1">
      <c r="A360" s="27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1.75" customHeight="1">
      <c r="A361" s="27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1.75" customHeight="1">
      <c r="A362" s="27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1.75" customHeight="1">
      <c r="A363" s="27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1.75" customHeight="1">
      <c r="A364" s="27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1.75" customHeight="1">
      <c r="A365" s="27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1.75" customHeight="1">
      <c r="A366" s="27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1.75" customHeight="1">
      <c r="A367" s="27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1.75" customHeight="1">
      <c r="A368" s="27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1.75" customHeight="1">
      <c r="A369" s="27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1.75" customHeight="1">
      <c r="A370" s="27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1.75" customHeight="1">
      <c r="A371" s="27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1.75" customHeight="1">
      <c r="A372" s="27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1.75" customHeight="1">
      <c r="A373" s="27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1.75" customHeight="1">
      <c r="A374" s="27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1.75" customHeight="1">
      <c r="A375" s="27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1.75" customHeight="1">
      <c r="A376" s="27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1.75" customHeight="1">
      <c r="A377" s="27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1.75" customHeight="1">
      <c r="A378" s="27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1.75" customHeight="1">
      <c r="A379" s="27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1.75" customHeight="1">
      <c r="A380" s="27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1.75" customHeight="1">
      <c r="A381" s="27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1.75" customHeight="1">
      <c r="A382" s="27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1.75" customHeight="1">
      <c r="A383" s="27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1.75" customHeight="1">
      <c r="A384" s="27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3:G6"/>
  </mergeCells>
  <phoneticPr fontId="12" type="noConversion"/>
  <conditionalFormatting sqref="C170:F170 C172:F172 C174:F174 C178:F178 C182:F182">
    <cfRule type="cellIs" dxfId="33" priority="1" operator="notEqual">
      <formula>1</formula>
    </cfRule>
  </conditionalFormatting>
  <conditionalFormatting sqref="C170:F170 C172:F172 C174:F174 C178:F178 C182:F182">
    <cfRule type="cellIs" dxfId="32" priority="2" operator="equal">
      <formula>1</formula>
    </cfRule>
  </conditionalFormatting>
  <conditionalFormatting sqref="C162:F162 C164:F164 C166:F166">
    <cfRule type="cellIs" dxfId="31" priority="3" operator="notEqual">
      <formula>2</formula>
    </cfRule>
  </conditionalFormatting>
  <conditionalFormatting sqref="C162:F162 C164:F164 C166:F166">
    <cfRule type="cellIs" dxfId="30" priority="4" operator="equal">
      <formula>2</formula>
    </cfRule>
  </conditionalFormatting>
  <conditionalFormatting sqref="B3:B158">
    <cfRule type="cellIs" dxfId="29" priority="5" operator="equal">
      <formula>"Samstag"</formula>
    </cfRule>
  </conditionalFormatting>
  <conditionalFormatting sqref="B3:B158">
    <cfRule type="cellIs" dxfId="28" priority="6" operator="equal">
      <formula>"Sonntag"</formula>
    </cfRule>
  </conditionalFormatting>
  <conditionalFormatting sqref="C168:F168">
    <cfRule type="cellIs" dxfId="27" priority="7" operator="notEqual">
      <formula>2</formula>
    </cfRule>
  </conditionalFormatting>
  <conditionalFormatting sqref="C168:F168">
    <cfRule type="cellIs" dxfId="26" priority="8" operator="equal">
      <formula>2</formula>
    </cfRule>
  </conditionalFormatting>
  <conditionalFormatting sqref="C180">
    <cfRule type="cellIs" dxfId="25" priority="9" operator="notEqual">
      <formula>1</formula>
    </cfRule>
  </conditionalFormatting>
  <conditionalFormatting sqref="C180">
    <cfRule type="cellIs" dxfId="24" priority="10" operator="equal">
      <formula>1</formula>
    </cfRule>
  </conditionalFormatting>
  <conditionalFormatting sqref="D180">
    <cfRule type="cellIs" dxfId="23" priority="11" operator="notEqual">
      <formula>1</formula>
    </cfRule>
  </conditionalFormatting>
  <conditionalFormatting sqref="D180">
    <cfRule type="cellIs" dxfId="22" priority="12" operator="equal">
      <formula>1</formula>
    </cfRule>
  </conditionalFormatting>
  <conditionalFormatting sqref="E180">
    <cfRule type="cellIs" dxfId="21" priority="13" operator="notEqual">
      <formula>1</formula>
    </cfRule>
  </conditionalFormatting>
  <conditionalFormatting sqref="E180">
    <cfRule type="cellIs" dxfId="20" priority="14" operator="equal">
      <formula>1</formula>
    </cfRule>
  </conditionalFormatting>
  <conditionalFormatting sqref="F180">
    <cfRule type="cellIs" dxfId="19" priority="15" operator="notEqual">
      <formula>1</formula>
    </cfRule>
  </conditionalFormatting>
  <conditionalFormatting sqref="F180">
    <cfRule type="cellIs" dxfId="18" priority="16" operator="equal">
      <formula>1</formula>
    </cfRule>
  </conditionalFormatting>
  <conditionalFormatting sqref="D184">
    <cfRule type="cellIs" dxfId="11" priority="23" operator="notEqual">
      <formula>1</formula>
    </cfRule>
  </conditionalFormatting>
  <conditionalFormatting sqref="D184">
    <cfRule type="cellIs" dxfId="10" priority="24" operator="equal">
      <formula>1</formula>
    </cfRule>
  </conditionalFormatting>
  <conditionalFormatting sqref="C184">
    <cfRule type="cellIs" dxfId="9" priority="25" operator="notEqual">
      <formula>1</formula>
    </cfRule>
  </conditionalFormatting>
  <conditionalFormatting sqref="C184">
    <cfRule type="cellIs" dxfId="8" priority="26" operator="equal">
      <formula>1</formula>
    </cfRule>
  </conditionalFormatting>
  <conditionalFormatting sqref="E176">
    <cfRule type="cellIs" dxfId="5" priority="29" operator="notEqual">
      <formula>1</formula>
    </cfRule>
  </conditionalFormatting>
  <conditionalFormatting sqref="E176">
    <cfRule type="cellIs" dxfId="4" priority="30" operator="equal">
      <formula>1</formula>
    </cfRule>
  </conditionalFormatting>
  <conditionalFormatting sqref="F176">
    <cfRule type="cellIs" dxfId="3" priority="31" operator="notEqual">
      <formula>1</formula>
    </cfRule>
  </conditionalFormatting>
  <conditionalFormatting sqref="F176">
    <cfRule type="cellIs" dxfId="2" priority="32" operator="equal">
      <formula>1</formula>
    </cfRule>
  </conditionalFormatting>
  <pageMargins left="0.7" right="0.7" top="0.75" bottom="0.75" header="0" footer="0"/>
  <pageSetup orientation="landscape"/>
  <headerFooter>
    <oddHeader>&amp;C&amp;F / Stand: &amp;D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JG 5</vt:lpstr>
      <vt:lpstr>JG 6</vt:lpstr>
      <vt:lpstr>JG 7</vt:lpstr>
      <vt:lpstr>JG 8</vt:lpstr>
      <vt:lpstr>JG 9</vt:lpstr>
      <vt:lpstr>JG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Heike</cp:lastModifiedBy>
  <cp:lastPrinted>2025-09-24T07:27:16Z</cp:lastPrinted>
  <dcterms:created xsi:type="dcterms:W3CDTF">2025-09-18T22:24:07Z</dcterms:created>
  <dcterms:modified xsi:type="dcterms:W3CDTF">2025-09-24T07:27:39Z</dcterms:modified>
</cp:coreProperties>
</file>